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esktop\7 korrik 2025\"/>
    </mc:Choice>
  </mc:AlternateContent>
  <bookViews>
    <workbookView xWindow="0" yWindow="0" windowWidth="28800" windowHeight="11700"/>
  </bookViews>
  <sheets>
    <sheet name=" Fondi Rezerve me VKM  " sheetId="1" r:id="rId1"/>
    <sheet name="Rritja pagave minist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_COL1">[1]SimInp1:ModDef!$A$1:$V$130</definedName>
    <definedName name="____END94">'[2]End-94'!$D$102:$AS$189</definedName>
    <definedName name="____MCV1">[3]Main!$E$64:$AH$64</definedName>
    <definedName name="____SUM2">[2]BoP!$G$174:$AR$216</definedName>
    <definedName name="____tab06">#REF!</definedName>
    <definedName name="____tab07">#REF!</definedName>
    <definedName name="____tab1">#REF!</definedName>
    <definedName name="____tab10">#REF!</definedName>
    <definedName name="____tab11">#REF!</definedName>
    <definedName name="____tab12">#REF!</definedName>
    <definedName name="____tab13">#REF!</definedName>
    <definedName name="____tab14">#REF!</definedName>
    <definedName name="____tab15">#REF!</definedName>
    <definedName name="____tab16">#REF!</definedName>
    <definedName name="____tab17">#REF!</definedName>
    <definedName name="____tab18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4">#REF!</definedName>
    <definedName name="____tab5">#REF!</definedName>
    <definedName name="____tab6">#REF!</definedName>
    <definedName name="____tab7">#REF!</definedName>
    <definedName name="____tab8">#REF!</definedName>
    <definedName name="____tab9">[4]Assumptions!#REF!</definedName>
    <definedName name="____TB1">[5]SummaryCG!$A$4:$CL$77</definedName>
    <definedName name="____TB2">[5]CGRev!$A$4:$CL$43</definedName>
    <definedName name="____TB3">[5]CGExp!$A$4:$CL$86</definedName>
    <definedName name="____TB4">[5]CGExternal!$B$4:$CL$55</definedName>
    <definedName name="____TB5">[5]CGAuthMeth!$B$4:$CL$55</definedName>
    <definedName name="____TB6">[5]CGAuthMeth!$B$64:$CL$131</definedName>
    <definedName name="____TB7">[5]CGFin_Monthly!$B$4:$AC$73</definedName>
    <definedName name="____TB8">[5]CGFin_Monthly!$B$174:$AC$234</definedName>
    <definedName name="____WB1">[2]WB!$D$13:$AF$264</definedName>
    <definedName name="____WB2">[2]WB!$AG$13:$AQ$264</definedName>
    <definedName name="___COL1">[1]SimInp1:ModDef!$A$1:$V$130</definedName>
    <definedName name="___END94">'[2]End-94'!$D$102:$AS$189</definedName>
    <definedName name="___MCV1">[3]Main!$E$64:$AH$64</definedName>
    <definedName name="___SUM2">[2]BoP!$G$174:$AR$216</definedName>
    <definedName name="___tab06">#REF!</definedName>
    <definedName name="___tab07">#REF!</definedName>
    <definedName name="___tab1">#REF!</definedName>
    <definedName name="___tab10">#REF!</definedName>
    <definedName name="___tab11">#REF!</definedName>
    <definedName name="___tab12">#REF!</definedName>
    <definedName name="___tab13">#REF!</definedName>
    <definedName name="___tab14">#REF!</definedName>
    <definedName name="___tab15">#REF!</definedName>
    <definedName name="___tab16">#REF!</definedName>
    <definedName name="___tab17">#REF!</definedName>
    <definedName name="___tab18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ab9">[4]Assumptions!#REF!</definedName>
    <definedName name="___TB1">[5]SummaryCG!$A$4:$CL$77</definedName>
    <definedName name="___TB2">[5]CGRev!$A$4:$CL$43</definedName>
    <definedName name="___TB3">[5]CGExp!$A$4:$CL$86</definedName>
    <definedName name="___TB4">[5]CGExternal!$B$4:$CL$55</definedName>
    <definedName name="___TB5">[5]CGAuthMeth!$B$4:$CL$55</definedName>
    <definedName name="___TB6">[5]CGAuthMeth!$B$64:$CL$131</definedName>
    <definedName name="___TB7">[5]CGFin_Monthly!$B$4:$AC$73</definedName>
    <definedName name="___TB8">[5]CGFin_Monthly!$B$174:$AC$234</definedName>
    <definedName name="___WB1">[2]WB!$D$13:$AF$264</definedName>
    <definedName name="___WB2">[2]WB!$AG$13:$AQ$264</definedName>
    <definedName name="__123Graph_A" hidden="1">'[6]DAILY from archive'!#REF!</definedName>
    <definedName name="__123Graph_AADVANCE" hidden="1">#REF!</definedName>
    <definedName name="__123Graph_ACUMCHANGE" hidden="1">'[7]DAILY from archive'!#REF!</definedName>
    <definedName name="__123Graph_ADAILYEXR" hidden="1">'[7]DAILY from archive'!$J$177:$J$332</definedName>
    <definedName name="__123Graph_ADAILYRATE" hidden="1">'[7]DAILY from archive'!#REF!</definedName>
    <definedName name="__123Graph_AGRAPH1" hidden="1">[8]M!#REF!</definedName>
    <definedName name="__123Graph_AGRAPH2" hidden="1">[8]M!#REF!</definedName>
    <definedName name="__123Graph_AGRAPH3" hidden="1">[8]M!#REF!</definedName>
    <definedName name="__123Graph_AIBRD_LEND" hidden="1">[2]WB!$Q$13:$AK$13</definedName>
    <definedName name="__123Graph_APIPELINE" hidden="1">[2]BoP!$U$359:$AQ$359</definedName>
    <definedName name="__123Graph_AREER" hidden="1">[2]ER!#REF!</definedName>
    <definedName name="__123Graph_ARESERVES" hidden="1">[9]NFA!$AX$73:$BZ$73</definedName>
    <definedName name="__123Graph_B" hidden="1">[10]revagtrim!#REF!</definedName>
    <definedName name="__123Graph_BCUMCHANGE" hidden="1">'[7]DAILY from archive'!#REF!</definedName>
    <definedName name="__123Graph_BDAILYEXR" hidden="1">'[7]DAILY from archive'!#REF!</definedName>
    <definedName name="__123Graph_BDAILYRATE" hidden="1">'[7]DAILY from archive'!#REF!</definedName>
    <definedName name="__123Graph_BIBRD_LEND" hidden="1">[2]WB!$Q$61:$AK$61</definedName>
    <definedName name="__123Graph_BPIPELINE" hidden="1">[2]BoP!$U$358:$AQ$358</definedName>
    <definedName name="__123Graph_BREER" hidden="1">[2]ER!#REF!</definedName>
    <definedName name="__123Graph_BRESERVES" hidden="1">[9]NFA!$AX$74:$BZ$74</definedName>
    <definedName name="__123Graph_C" hidden="1">[10]revagtrim!#REF!</definedName>
    <definedName name="__123Graph_CDAILYEXR" hidden="1">'[7]DAILY from archive'!#REF!</definedName>
    <definedName name="__123Graph_CDAILYRATE" hidden="1">'[7]DAILY from archive'!#REF!</definedName>
    <definedName name="__123Graph_CREER" hidden="1">[2]ER!#REF!</definedName>
    <definedName name="__123Graph_D" hidden="1">[11]SEI!#REF!</definedName>
    <definedName name="__123Graph_DDAILYEXR" hidden="1">'[7]DAILY from archive'!#REF!</definedName>
    <definedName name="__123Graph_DDAILYRATE" hidden="1">'[7]DAILY from archive'!#REF!</definedName>
    <definedName name="__123Graph_E" hidden="1">[11]SEI!#REF!</definedName>
    <definedName name="__123Graph_EDAILYEXR" hidden="1">'[7]DAILY from archive'!#REF!</definedName>
    <definedName name="__123Graph_F" hidden="1">[11]SEI!#REF!</definedName>
    <definedName name="__123Graph_FDAILYEXR" hidden="1">'[7]DAILY from archive'!$AA$18:$AA$332</definedName>
    <definedName name="__123Graph_X" hidden="1">'[12]SUMMARY TABLE'!$C$5:$S$5</definedName>
    <definedName name="__123Graph_XCUMCHANGE" hidden="1">'[7]DAILY from archive'!#REF!</definedName>
    <definedName name="__123Graph_XDAILYEXR" hidden="1">'[7]DAILY from archive'!$D$177:$D$332</definedName>
    <definedName name="__123Graph_XDAILYRATE" hidden="1">'[7]DAILY from archive'!$D$177:$D$332</definedName>
    <definedName name="__123Graph_XIBRD_LEND" hidden="1">[2]WB!$Q$9:$AK$9</definedName>
    <definedName name="__COL1">[1]SimInp1:ModDef!$A$1:$V$130</definedName>
    <definedName name="__END94">'[2]End-94'!$D$102:$AS$189</definedName>
    <definedName name="__MCV1">[3]Main!$E$64:$AH$64</definedName>
    <definedName name="__SUM2">[2]BoP!$G$174:$AR$216</definedName>
    <definedName name="__tab06">#REF!</definedName>
    <definedName name="__tab07">#REF!</definedName>
    <definedName name="__tab1">#REF!</definedName>
    <definedName name="__tab10">#REF!</definedName>
    <definedName name="__tab11">#REF!</definedName>
    <definedName name="__tab12">#REF!</definedName>
    <definedName name="__tab13">#REF!</definedName>
    <definedName name="__tab14">#REF!</definedName>
    <definedName name="__tab15">#REF!</definedName>
    <definedName name="__tab16">#REF!</definedName>
    <definedName name="__tab17">#REF!</definedName>
    <definedName name="__tab18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_tab9">[4]Assumptions!#REF!</definedName>
    <definedName name="__TB1">[5]SummaryCG!$A$4:$CL$77</definedName>
    <definedName name="__TB2">[5]CGRev!$A$4:$CL$43</definedName>
    <definedName name="__TB3">[5]CGExp!$A$4:$CL$86</definedName>
    <definedName name="__TB4">[5]CGExternal!$B$4:$CL$55</definedName>
    <definedName name="__TB5">[5]CGAuthMeth!$B$4:$CL$55</definedName>
    <definedName name="__TB6">[5]CGAuthMeth!$B$64:$CL$131</definedName>
    <definedName name="__TB7">[5]CGFin_Monthly!$B$4:$AC$73</definedName>
    <definedName name="__TB8">[5]CGFin_Monthly!$B$174:$AC$234</definedName>
    <definedName name="__WB1">[2]WB!$D$13:$AF$264</definedName>
    <definedName name="__WB2">[2]WB!$AG$13:$AQ$264</definedName>
    <definedName name="_10__123Graph_BIBA_IBRD" hidden="1">[2]WB!#REF!</definedName>
    <definedName name="_11__123Graph_BWB_ADJ_PRJ" hidden="1">[2]WB!$Q$257:$AK$257</definedName>
    <definedName name="_2Macros_Import_.qbop">[13]!'[Macros Import].qbop'</definedName>
    <definedName name="_4__123Graph_ACPI_ER_LOG" hidden="1">[2]ER!#REF!</definedName>
    <definedName name="_5__123Graph_AIBA_IBRD" hidden="1">[2]WB!$Q$62:$AK$62</definedName>
    <definedName name="_6__123Graph_AWB_ADJ_PRJ" hidden="1">[2]WB!$Q$255:$AK$255</definedName>
    <definedName name="_8__123Graph_BCPI_ER_LOG" hidden="1">[2]ER!#REF!</definedName>
    <definedName name="_COL1">[1]SimInp1:ModDef!$A$1:$V$130</definedName>
    <definedName name="_END94">'[2]End-94'!$D$102:$AS$189</definedName>
    <definedName name="_Fill" hidden="1">#REF!</definedName>
    <definedName name="_Filler" hidden="1">[14]A!$A$43:$A$598</definedName>
    <definedName name="_xlnm._FilterDatabase" localSheetId="0" hidden="1">' Fondi Rezerve me VKM  '!$A$8:$AG$25</definedName>
    <definedName name="_Hlk144832118" localSheetId="0">' Fondi Rezerve me VKM  '!#REF!</definedName>
    <definedName name="_Key2" hidden="1">[15]Contents!#REF!</definedName>
    <definedName name="_MCV1">[3]Main!$E$64:$AH$64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[2]BoP!$G$174:$AR$216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[4]Assumptions!#REF!</definedName>
    <definedName name="_TB1">[5]SummaryCG!$A$4:$CL$77</definedName>
    <definedName name="_TB2">[5]CGRev!$A$4:$CL$43</definedName>
    <definedName name="_TB3">[5]CGExp!$A$4:$CL$86</definedName>
    <definedName name="_TB4">[5]CGExternal!$B$4:$CL$55</definedName>
    <definedName name="_TB5">[5]CGAuthMeth!$B$4:$CL$55</definedName>
    <definedName name="_TB6">[5]CGAuthMeth!$B$64:$CL$131</definedName>
    <definedName name="_TB7">[5]CGFin_Monthly!$B$4:$AC$73</definedName>
    <definedName name="_TB8">[5]CGFin_Monthly!$B$174:$AC$234</definedName>
    <definedName name="_WB1">[2]WB!$D$13:$AF$264</definedName>
    <definedName name="_WB2">[2]WB!$AG$13:$AQ$264</definedName>
    <definedName name="a">[16]Debt!$T$2</definedName>
    <definedName name="a1.">#REF!</definedName>
    <definedName name="ACTIVATE">#REF!</definedName>
    <definedName name="AID">#REF!</definedName>
    <definedName name="AlPr_TB_1">#REF!</definedName>
    <definedName name="AlPr_TB_1b">#REF!</definedName>
    <definedName name="ALTBCA">[3]QQ!$E$11:$AH$11</definedName>
    <definedName name="ALTNGDP_R">[3]Q4!$E$53:$AH$53</definedName>
    <definedName name="ALTPCPI">[3]Q6!$E$27:$AH$27</definedName>
    <definedName name="ams" localSheetId="1" hidden="1">{"Main Economic Indicators",#N/A,FALSE,"C"}</definedName>
    <definedName name="ams" hidden="1">{"Main Economic Indicators",#N/A,FALSE,"C"}</definedName>
    <definedName name="amstwo" localSheetId="1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[3]QQ!$E$9:$AH$9</definedName>
    <definedName name="BCA_GDP">[3]QQ!$E$10:$AH$10</definedName>
    <definedName name="BCA_NGDP">#REF!</definedName>
    <definedName name="BE">[3]Q6!$E$137:$AH$137</definedName>
    <definedName name="BEA">[3]QQ!$E$140:$AH$140</definedName>
    <definedName name="BEC">#REF!</definedName>
    <definedName name="BED">#REF!</definedName>
    <definedName name="BED_6">#REF!</definedName>
    <definedName name="BEO">[3]Q6!$E$142:$AH$142</definedName>
    <definedName name="BER">[3]QQ!$E$141:$AH$141</definedName>
    <definedName name="BESD">[3]Q7!$E$42:$AH$42</definedName>
    <definedName name="BF">[3]QQ!$E$55:$AH$55</definedName>
    <definedName name="BFD">[3]QQ!$E$58:$AH$58</definedName>
    <definedName name="BFDA">[3]Q6!$E$60:$AH$60</definedName>
    <definedName name="BFDI">[3]Q6!$E$63:$AH$63</definedName>
    <definedName name="BFDIL">[3]QQ!$E$65:$AH$65</definedName>
    <definedName name="BFL_D">[3]DA!$E$49:$AH$49</definedName>
    <definedName name="BFO">[3]QQ!$E$90:$AH$90</definedName>
    <definedName name="BFOA">[3]Q6!$E$98:$AH$98</definedName>
    <definedName name="BFOAG">[3]QQ!$E$100:$AH$100</definedName>
    <definedName name="BFOAP">[3]Q6!$E$101:$AH$101</definedName>
    <definedName name="BFOG">[3]Q6!$E$93:$AH$93</definedName>
    <definedName name="BFOL">[3]QQ!$E$104:$AH$104</definedName>
    <definedName name="BFOL_B">[3]QQ!$E$118:$AH$118</definedName>
    <definedName name="BFOL_G">[3]QQ!$E$113:$AH$113</definedName>
    <definedName name="BFOL_L">#REF!</definedName>
    <definedName name="BFOL_O">[3]Q6!$E$120:$AH$120</definedName>
    <definedName name="BFOL_S">#REF!</definedName>
    <definedName name="BFOLB">#REF!</definedName>
    <definedName name="BFOLG">[3]Q6!$E$107:$AH$107</definedName>
    <definedName name="BFOLG_L">#REF!</definedName>
    <definedName name="BFOLP">[3]Q6!$E$109:$AH$109</definedName>
    <definedName name="BFOP">[3]Q6!$E$95:$AH$95</definedName>
    <definedName name="BFP">[3]QQ!$E$68:$AH$68</definedName>
    <definedName name="BFPA">[3]Q6!$E$75:$AH$75</definedName>
    <definedName name="BFPAG">[3]QQ!$E$77:$AH$77</definedName>
    <definedName name="BFPG">[3]Q6!$E$72:$AH$72</definedName>
    <definedName name="BFPL">[3]Q6!$E$78:$AH$78</definedName>
    <definedName name="BFPLBN">#REF!</definedName>
    <definedName name="BFPLD">[3]QQ!$E$83:$AH$83</definedName>
    <definedName name="BFPLD_G">#REF!</definedName>
    <definedName name="BFPLDG">[3]Q6!$E$88:$AH$88</definedName>
    <definedName name="BFPLDP">[3]Q6!$E$86:$AH$86</definedName>
    <definedName name="BFPLE">[3]Q6!$E$81:$AH$81</definedName>
    <definedName name="BFPLE_G">#REF!</definedName>
    <definedName name="BFPLMM">#REF!</definedName>
    <definedName name="BFPP">[3]Q6!$E$70:$AH$70</definedName>
    <definedName name="BFRA">[3]QQ!$E$123:$AH$123</definedName>
    <definedName name="BFUND">[3]Q6!$E$115:$AH$115</definedName>
    <definedName name="BGS">[3]Q6!$E$13:$AH$13</definedName>
    <definedName name="BI">[3]Q6!$E$32:$AH$32</definedName>
    <definedName name="BIC">[3]Q6!$E$35:$AH$35</definedName>
    <definedName name="BID">[3]Q6!$E$38:$AH$38</definedName>
    <definedName name="BIL">[18]Work!$B$26:$AG$97</definedName>
    <definedName name="BIP">#REF!</definedName>
    <definedName name="BK">[3]Q6!$E$48:$AH$48</definedName>
    <definedName name="BKF">[3]QQ!$E$51:$AH$51</definedName>
    <definedName name="BKF_6">[3]Q6!$E$139:$AH$139</definedName>
    <definedName name="BKFA">#REF!</definedName>
    <definedName name="BKO">[3]Q6!$E$52:$AH$52</definedName>
    <definedName name="BM">[3]Q6!$E$24:$AH$24</definedName>
    <definedName name="BMG">[3]Q6!$E$27:$AH$27</definedName>
    <definedName name="BMII">[3]QQ!$E$40:$AH$40</definedName>
    <definedName name="BMII_7">[3]Q7!$E$40:$AH$40</definedName>
    <definedName name="BMS">[3]Q6!$E$29:$AH$29</definedName>
    <definedName name="BOP">[3]Q6!$E$130:$AH$130</definedName>
    <definedName name="BOP_GDP">[3]Q6!$E$131:$AH$131</definedName>
    <definedName name="BRASS">[3]QQ!$E$150:$AH$150</definedName>
    <definedName name="BRASS_6">[3]Q6!$E$126:$AH$126</definedName>
    <definedName name="BRO">#REF!</definedName>
    <definedName name="BTR">[3]Q6!$E$42:$AH$42</definedName>
    <definedName name="BTRG">[3]Q6!$E$44:$AH$44</definedName>
    <definedName name="BTRP">[3]Q6!$E$45:$AH$45</definedName>
    <definedName name="budfin">#REF!</definedName>
    <definedName name="budget_financing">#REF!</definedName>
    <definedName name="BX">[3]Q6!$E$16:$AH$16</definedName>
    <definedName name="BXG">[3]Q6!$E$19:$AH$19</definedName>
    <definedName name="BXS">[3]Q6!$E$21:$AH$21</definedName>
    <definedName name="CAD">#REF!</definedName>
    <definedName name="CalcMCV_4">[3]Q4!$E$58:$AH$58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[3]Q1!$E$61:$AH$61</definedName>
    <definedName name="CHK2.1">[3]Main!$E$67:$AH$67</definedName>
    <definedName name="CHK2.2">[3]Main!$E$70:$AH$70</definedName>
    <definedName name="CHK2.3">[3]Main!$E$75:$AH$75</definedName>
    <definedName name="CHK3.1">[3]Q3!$E$61:$AH$61</definedName>
    <definedName name="CHK5.1">[3]Q5!$E$107:$AH$107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[2]CPFs!$F$13:$AF$84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[3]DA!$E$21:$AH$21</definedName>
    <definedName name="D_GCB">[20]DA!$E$62:$AH$62</definedName>
    <definedName name="D_GGB">[20]DA!$E$63:$AH$63</definedName>
    <definedName name="D_Ind">[2]DSA!$G$7:$AU$96</definedName>
    <definedName name="D_L">[3]Q7!$E$13:$AH$13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[3]Q7!$E$16:$AH$16</definedName>
    <definedName name="D_SRM">[3]Q7!$E$34:$AH$34</definedName>
    <definedName name="D_SY">#REF!</definedName>
    <definedName name="D_WPCP33_D">[20]DA!$E$66:$AH$66</definedName>
    <definedName name="DA">[3]DA!$E$33:$AH$33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[3]Q7!$E$28:$AH$28</definedName>
    <definedName name="DG">[3]Q7!$E$27:$AH$27</definedName>
    <definedName name="DG_S">[3]Q7!$E$18:$AH$18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[3]Q7!$E$29:$AH$29</definedName>
    <definedName name="doc">[18]DOC!$A$1:$L$43</definedName>
    <definedName name="DOCFILE">#REF!</definedName>
    <definedName name="DS">[3]DA!$E$38:$AH$38</definedName>
    <definedName name="DSA_Assumptions">[2]DSA!$G$666:$AJ$698</definedName>
    <definedName name="DSDSI">[3]Q7!$E$42:$AH$42</definedName>
    <definedName name="DSDSP">[3]Q7!$E$52:$AH$52</definedName>
    <definedName name="DSI">[3]Q7!$E$46:$AH$46</definedName>
    <definedName name="DSP">[3]Q7!$E$56:$AH$56</definedName>
    <definedName name="DSPG">[3]Q7!$E$58:$AH$58</definedName>
    <definedName name="DTS">#REF!</definedName>
    <definedName name="EBRD">[2]EBRD!$D$14:$AM$120</definedName>
    <definedName name="ECU">#REF!</definedName>
    <definedName name="EDNA">[3]QQ!$E$151:$AH$151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[3]Q5!$DZ$1</definedName>
    <definedName name="ENDA">[3]QQ!$E$147:$AH$147</definedName>
    <definedName name="endrit" localSheetId="1" hidden="1">{"Main Economic Indicators",#N/A,FALSE,"C"}</definedName>
    <definedName name="endrit" hidden="1">{"Main Economic Indicators",#N/A,FALSE,"C"}</definedName>
    <definedName name="ergferger" localSheetId="1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[3]Main!$AB$25</definedName>
    <definedName name="EXTERNAL">#REF!</definedName>
    <definedName name="F">#REF!</definedName>
    <definedName name="fefe" localSheetId="1" hidden="1">{#N/A,#N/A,FALSE,"I";#N/A,#N/A,FALSE,"J";#N/A,#N/A,FALSE,"K";#N/A,#N/A,FALSE,"L";#N/A,#N/A,FALSE,"M";#N/A,#N/A,FALSE,"N";#N/A,#N/A,FALSE,"O"}</definedName>
    <definedName name="fefe" hidden="1">{#N/A,#N/A,FALSE,"I";#N/A,#N/A,FALSE,"J";#N/A,#N/A,FALSE,"K";#N/A,#N/A,FALSE,"L";#N/A,#N/A,FALSE,"M";#N/A,#N/A,FALSE,"N";#N/A,#N/A,FALSE,"O"}</definedName>
    <definedName name="FIM">#REF!</definedName>
    <definedName name="FINAN">#REF!</definedName>
    <definedName name="FINANC">#REF!</definedName>
    <definedName name="Fisc">[2]BoP!$G$365:$AK$434</definedName>
    <definedName name="FLRES">#REF!</definedName>
    <definedName name="FLRESC">#REF!</definedName>
    <definedName name="FMB">[3]Q4!$E$51:$AH$51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[3]Q4!$E$18:$AH$18</definedName>
    <definedName name="GCB_NGDP">[3]Q7!$E$19:$AH$19</definedName>
    <definedName name="GCD">[3]Q4!$E$21:$AH$21</definedName>
    <definedName name="GCEI">[3]Q4!$E$16:$AH$16</definedName>
    <definedName name="GCENL">[3]Q4!$E$13:$AH$13</definedName>
    <definedName name="GCND">[3]Q4!$E$24:$AH$24</definedName>
    <definedName name="GCND_NGDP">[3]Q4!$E$25:$AH$25</definedName>
    <definedName name="GCRG">[3]Q4!$E$10:$AH$10</definedName>
    <definedName name="GEORED98.XLS">[18]RED98DATA!$B$2:$BW$78</definedName>
    <definedName name="GGB">[3]Q4!$E$40:$AH$40</definedName>
    <definedName name="GGB_NGDP">[3]Q7!$E$41:$AH$41</definedName>
    <definedName name="GGD">[3]Q4!$E$43:$AH$43</definedName>
    <definedName name="GGED">[3]Q4!$E$35:$AH$35</definedName>
    <definedName name="GGEI">[3]Q4!$E$38:$AH$38</definedName>
    <definedName name="GGENL">[3]Q4!$E$32:$AH$32</definedName>
    <definedName name="GGND">[3]Q4!$E$46:$AH$46</definedName>
    <definedName name="GGRG">[3]Q4!$E$29:$AH$29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LDKP">#REF!</definedName>
    <definedName name="IM">[2]BoP!$G$259:$AR$307</definedName>
    <definedName name="IMF">[2]IMF!$C$5:$AP$55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apitulli">'[24]Formulari 3'!#REF!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[3]Q3!$E$46:$AH$46</definedName>
    <definedName name="LE">[3]Q3!$E$13:$AH$13</definedName>
    <definedName name="LEM">[3]Q3!$E$52:$AH$52</definedName>
    <definedName name="LHEM">[3]Q3!$E$34:$AH$34</definedName>
    <definedName name="LHM">[3]Q3!$E$55:$AH$55</definedName>
    <definedName name="LIPM">[3]Q3!$E$43:$AH$43</definedName>
    <definedName name="liquidity_reserve">#REF!</definedName>
    <definedName name="LLF">[3]Q3!$E$10:$AH$10</definedName>
    <definedName name="LP">[3]Q6!$E$19:$AH$19</definedName>
    <definedName name="LULCM">[3]Q3!$E$37:$AH$37</definedName>
    <definedName name="LUR">[3]Q3!$E$16:$AH$16</definedName>
    <definedName name="Lyon">[25]C!$O$1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[3]Main!$E$63:$AH$63</definedName>
    <definedName name="MCV_B">[3]QQ!$E$157:$AH$157</definedName>
    <definedName name="MCV_B1">[3]Q6!$E$158:$AH$158</definedName>
    <definedName name="MCV_D">[3]DA!$E$62:$AH$62</definedName>
    <definedName name="MCV_D1">[3]DA!$E$63:$AH$63</definedName>
    <definedName name="MCV_N">[3]Q4!$E$58:$AH$58</definedName>
    <definedName name="MCV_N1">[3]Q1!$E$59:$AH$59</definedName>
    <definedName name="MCV_T">[3]Micro!$E$103:$AH$103</definedName>
    <definedName name="MCV_T1">[3]Q5!$E$104:$AH$104</definedName>
    <definedName name="MIDDLE">#REF!</definedName>
    <definedName name="MNSMHSKIR" hidden="1">[2]ER!#REF!</definedName>
    <definedName name="MNT_1_TB">#REF!</definedName>
    <definedName name="MNT_2_TB">#REF!</definedName>
    <definedName name="MNT_3_TB">#REF!</definedName>
    <definedName name="mod1.03">[1]ModDef!#REF!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[3]Q3!$E$27:$AH$27</definedName>
    <definedName name="MS_BMG">[3]Q3!$E$29:$AH$29</definedName>
    <definedName name="MS_BXG">[3]Q3!$E$28:$AH$28</definedName>
    <definedName name="MS_GCB_NGDP">[3]Q3!$E$19:$AH$19</definedName>
    <definedName name="MS_GGB_NGDP">[3]Q3!$E$20:$AH$20</definedName>
    <definedName name="MS_LUR">[3]Q3!$E$15:$AH$15</definedName>
    <definedName name="MS_NGDP">[3]Q3!$E$12:$AH$12</definedName>
    <definedName name="MS_NGDP_RG">[3]Q3!$E$9:$AH$9</definedName>
    <definedName name="MS_PCPIG">[3]Q3!$E$16:$AH$16</definedName>
    <definedName name="MS_TMG_RPCH">[3]Q3!$E$24:$AH$24</definedName>
    <definedName name="MS_TXG_RPCH">[3]Q3!$E$23:$AH$23</definedName>
    <definedName name="mt_moneyprog">#REF!</definedName>
    <definedName name="MTPROJ">#REF!</definedName>
    <definedName name="namehp">[26]SA_HP!#REF!</definedName>
    <definedName name="NAMES">#REF!</definedName>
    <definedName name="NAMES_Q">#REF!</definedName>
    <definedName name="namesreer">#REF!</definedName>
    <definedName name="namesweo">#REF!</definedName>
    <definedName name="NC_R">[3]Q1!$E$8:$AH$8</definedName>
    <definedName name="NCG">[3]Main!$E$8:$AH$8</definedName>
    <definedName name="NCG_R">[3]Q4!$E$11:$AH$11</definedName>
    <definedName name="NCP">[3]Main!$E$11:$AH$11</definedName>
    <definedName name="NCP_R">[3]Q4!$E$14:$AH$14</definedName>
    <definedName name="Nentor_Ar_TOT_Lek">'[21]2003'!#REF!</definedName>
    <definedName name="Nentor_Ar_TOT_Valute">'[21]2003'!#REF!</definedName>
    <definedName name="newname" hidden="1">[2]ER!#REF!</definedName>
    <definedName name="newname2" localSheetId="1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1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1" hidden="1">{"WEO",#N/A,FALSE,"T"}</definedName>
    <definedName name="newname4" hidden="1">{"WEO",#N/A,FALSE,"T"}</definedName>
    <definedName name="newname5" localSheetId="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[3]Q1!$E$29:$AH$29</definedName>
    <definedName name="NFB_R_GDP">[3]Q1!$E$30:$AH$30</definedName>
    <definedName name="NFI">[3]Main!$E$20:$AH$20</definedName>
    <definedName name="NFI_R">[3]Q4!$E$23:$AH$23</definedName>
    <definedName name="NFIG">[3]Main!$E$23:$AH$23</definedName>
    <definedName name="NFIP">[3]Main!$E$26:$AH$26</definedName>
    <definedName name="NFP_VE">[1]Model!#REF!</definedName>
    <definedName name="NFP_VE_1">[1]Model!#REF!</definedName>
    <definedName name="NGDP">[3]Main!$E$47:$AH$47</definedName>
    <definedName name="NGDP_D">[3]Q3!$E$22:$AH$22</definedName>
    <definedName name="NGDP_D.ARQ">[3]Q2!$E$21:$CB$21</definedName>
    <definedName name="NGDP_D.Q">[3]Q2!$E$20:$CB$20</definedName>
    <definedName name="NGDP_D.YOY">[3]Q2!$E$22:$CB$22</definedName>
    <definedName name="NGDP_D.YOYAVG">[3]Q2!$L$23:$CB$23</definedName>
    <definedName name="NGDP_DG">[3]Q6!$E$23:$AH$23</definedName>
    <definedName name="NGDP_R">[3]Q4!$E$50:$AH$50</definedName>
    <definedName name="NGDP_R.ARQ">[3]Q2!$E$10:$CB$10</definedName>
    <definedName name="NGDP_R.Q">[3]Q2!$E$9:$CB$9</definedName>
    <definedName name="NGDP_R.YOY">[3]Q2!$E$11:$CB$11</definedName>
    <definedName name="NGDP_R.YOYAVG">[3]Q2!$L$12:$CB$12</definedName>
    <definedName name="NGDP_RG">[3]Q4!$E$51:$AH$51</definedName>
    <definedName name="NGK">#REF!</definedName>
    <definedName name="NGS">[3]Main!$E$50:$AH$50</definedName>
    <definedName name="NGS_NGDP">[3]Main!$E$51:$AH$51</definedName>
    <definedName name="NGSG">[3]Main!$E$53:$AH$53</definedName>
    <definedName name="NGSP">[3]Main!$E$56:$AH$56</definedName>
    <definedName name="NI">[3]Main!$E$14:$AH$14</definedName>
    <definedName name="NI_GDP">[3]Main!$E$16:$AH$16</definedName>
    <definedName name="NI_NGDP">[3]Main!$E$16:$AH$16</definedName>
    <definedName name="NI_R">[3]Q1!$E$17:$AH$17</definedName>
    <definedName name="NINV">[3]Main!$E$18:$AH$18</definedName>
    <definedName name="NINV_R">[3]Q4!$E$20:$AH$20</definedName>
    <definedName name="NINV_R_GDP">[3]Q1!$E$21:$AH$21</definedName>
    <definedName name="NM">[3]Main!$E$38:$AH$38</definedName>
    <definedName name="NM_R">[3]Q4!$E$41:$AH$41</definedName>
    <definedName name="NMG">[3]Main!$E$41:$AH$41</definedName>
    <definedName name="NMG_R">[3]Q1!$E$44:$AH$44</definedName>
    <definedName name="NMG_RG">[3]Q1!$E$45:$AH$45</definedName>
    <definedName name="NMS">[3]Main!$E$44:$AH$44</definedName>
    <definedName name="NMS_R">[3]Q1!$E$47:$AH$47</definedName>
    <definedName name="NOK">#REF!</definedName>
    <definedName name="Non_BRO">#REF!</definedName>
    <definedName name="NTDD_R">[3]Q1!$E$26:$AH$26</definedName>
    <definedName name="NTDD_R.ARQ">[3]Q2!$E$15:$CB$15</definedName>
    <definedName name="NTDD_R.Q">[3]Q2!$E$14:$CB$14</definedName>
    <definedName name="NTDD_R.YOY">[3]Q2!$E$16:$CB$16</definedName>
    <definedName name="NTDD_R.YOYAVG">[3]Q2!$L$17:$CB$17</definedName>
    <definedName name="NTDD_RG">[3]Q4!$E$27:$AH$27</definedName>
    <definedName name="NX">[3]Main!$E$29:$AH$29</definedName>
    <definedName name="NX_R">[3]Q4!$E$32:$AH$32</definedName>
    <definedName name="NXG">[3]Main!$E$32:$AH$32</definedName>
    <definedName name="NXG_R">[3]Q1!$E$35:$AH$35</definedName>
    <definedName name="NXG_RG">[3]Q1!$E$36:$AH$36</definedName>
    <definedName name="NXS">[3]Main!$E$35:$AH$35</definedName>
    <definedName name="NXS_R">[3]Q1!$E$38:$AH$38</definedName>
    <definedName name="outl">#REF!</definedName>
    <definedName name="outl2">#REF!</definedName>
    <definedName name="OUTLOOK">#REF!</definedName>
    <definedName name="OUTLOOK2">#REF!</definedName>
    <definedName name="p">[27]labels!#REF!</definedName>
    <definedName name="paga_200mije">[28]definicione!$C$14</definedName>
    <definedName name="paga_30mije">[28]definicione!$C$8</definedName>
    <definedName name="paga_40mije">[28]definicione!$C$7</definedName>
    <definedName name="paga_50mije">[28]definicione!$C$10</definedName>
    <definedName name="Paym_Cap">[2]Debt!$G$249:$AQ$309</definedName>
    <definedName name="pchBMG">#REF!</definedName>
    <definedName name="pchBXG">#REF!</definedName>
    <definedName name="pchNM_R">[3]Q1!$E$42:$AH$42</definedName>
    <definedName name="pchNMG_R">[3]Q4!$E$45:$AH$45</definedName>
    <definedName name="pchNX_R">[3]Q1!$E$33:$AH$33</definedName>
    <definedName name="pchNXG_R">[3]Q4!$E$36:$AH$36</definedName>
    <definedName name="PCPI">[3]Q3!$E$25:$AH$25</definedName>
    <definedName name="PCPI.ARQ">[3]Q2!$E$26:$CB$26</definedName>
    <definedName name="PCPI.Q">[3]Q2!$E$25:$CB$25</definedName>
    <definedName name="PCPI.YOY">[3]Q2!$E$27:$CB$27</definedName>
    <definedName name="PCPI.YOYAVG">[3]Q2!$L$28:$CB$28</definedName>
    <definedName name="PCPIE">[3]Q3!$E$29:$AH$29</definedName>
    <definedName name="PCPIG">[3]Q6!$E$26:$AH$26</definedName>
    <definedName name="PEND">#REF!</definedName>
    <definedName name="PEOP">[1]Model!#REF!</definedName>
    <definedName name="PEOP_1">[1]Model!#REF!</definedName>
    <definedName name="per931_987">#REF!</definedName>
    <definedName name="PFP">[2]PFP!$C$5:$AG$59</definedName>
    <definedName name="PMENU">#REF!</definedName>
    <definedName name="PPPWGT">[3]Main!$E$65:$AH$65</definedName>
    <definedName name="Pr_tb_5">[5]Prj_Food!$A$10:$O$40</definedName>
    <definedName name="Pr_tb_6">[5]Prj_Fuel!$A$11:$P$38</definedName>
    <definedName name="Pr_tb_7">[5]Pr_Electr!$A$10:$I$34</definedName>
    <definedName name="Pr_tb_8">'[5]JunPrg_9899&amp;beyond'!$A$1332:$AE$1383</definedName>
    <definedName name="Pr_tb_9">'[5]JunPrg_9899&amp;beyond'!$A$1389:$AE$1457</definedName>
    <definedName name="Pr_tb_food0">'[5]JunPrg_9899&amp;beyond'!$A$883:$AE$900</definedName>
    <definedName name="Pr_tb_food1">'[5]JunPrg_9899&amp;beyond'!$A$912:$AE$944</definedName>
    <definedName name="Pr_tb_food2">'[5]JunPrg_9899&amp;beyond'!$A$946:$AE$984</definedName>
    <definedName name="Pr_tb_food3">'[5]JunPrg_9899&amp;beyond'!$A$985:$AE$1028</definedName>
    <definedName name="Pr_tb1">'[5]JunPrg_9899&amp;beyond'!$A$4:$AE$75</definedName>
    <definedName name="Pr_tb1b">'[5]JunPrg_9899&amp;beyond'!$A$1105:$AE$1176</definedName>
    <definedName name="Pr_tb2">'[5]JunPrg_9899&amp;beyond'!$A$150:$AE$190</definedName>
    <definedName name="Pr_tb2b">'[5]JunPrg_9899&amp;beyond'!$A$1206:$AE$1249</definedName>
    <definedName name="Pr_tb3">'[5]JunPrg_9899&amp;beyond'!$A$198:$AE$272</definedName>
    <definedName name="Pr_tb3b">'[5]JunPrg_9899&amp;beyond'!$A$1252:$AE$1327</definedName>
    <definedName name="Pr_tb4">'[5]JunPrg_9899&amp;beyond'!$A$1032:$AE$1089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 Fondi Rezerve me VKM  '!$A$1:$N$51</definedName>
    <definedName name="_xlnm.Print_Area" localSheetId="1">'Rritja pagave ministr'!$A$1:$F$55</definedName>
    <definedName name="_xlnm.Print_Area">#REF!</definedName>
    <definedName name="Print_Area_table10">#REF!</definedName>
    <definedName name="_xlnm.Print_Titles">[3]Micro!$A:$C,[3]Micro!$1:$7</definedName>
    <definedName name="PrintThis_Links">[3]Links!$A$1:$F$33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[2]RED!$C$2:$AA$54</definedName>
    <definedName name="RED_D">[2]RED!$C$57:$AA$97</definedName>
    <definedName name="RED_DS">[2]RED!$AD$3:$AW$30</definedName>
    <definedName name="RED_TRD">[2]RED!$BC$3:$BF$45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[29]C!$747:$747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[30]Main!$AB$26</definedName>
    <definedName name="rngDepartmentDrive">[30]Main!$AB$23</definedName>
    <definedName name="rngEMailAddress">[30]Main!$AB$20</definedName>
    <definedName name="rngErrorSort">[3]ErrCheck!$A$4</definedName>
    <definedName name="rngLastSave">[3]Main!$G$19</definedName>
    <definedName name="rngLastSent">[3]Main!$G$18</definedName>
    <definedName name="rngLastUpdate">[3]Links!$D$2</definedName>
    <definedName name="rngNeedsUpdate">[3]Links!$E$2</definedName>
    <definedName name="rngNews">[30]Main!$AB$27</definedName>
    <definedName name="rngQuestChecked">[3]ErrCheck!$A$3</definedName>
    <definedName name="rtre" localSheetId="1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[2]BoP!$G$174:$AR$216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[31]Tregues!$A$1:$J$50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timi_13">[28]definicione!$C$11</definedName>
    <definedName name="tatimi_23">[28]definicione!$C$13</definedName>
    <definedName name="tatimi_6.5">[28]definicione!$C$9</definedName>
    <definedName name="tatimi_fiks_deri200mije">[28]definicione!$C$15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[32]StRp_Tbl1!$B$4:$AF$109</definedName>
    <definedName name="TB_SR_2">#REF!</definedName>
    <definedName name="TB_Sub">[5]CGExp!$B$135:$CL$192</definedName>
    <definedName name="TB_Subsd">#REF!</definedName>
    <definedName name="Tb_Tax_3year">[5]TaxRev!$A$2:$L$66</definedName>
    <definedName name="TB_Taxes">'[5]JunPrg_9899&amp;beyond'!$A$487:$AE$559</definedName>
    <definedName name="TB1_x">#REF!</definedName>
    <definedName name="TB1_xx">#REF!</definedName>
    <definedName name="TB1b">[5]SummaryCG!$A$79:$CL$150</definedName>
    <definedName name="TB1b_x">#REF!</definedName>
    <definedName name="TB2b">[5]CGRev!$A$57:$CL$99</definedName>
    <definedName name="TB3b">[5]CGExp!$B$284:$CL$356</definedName>
    <definedName name="TB5b">[5]CGAuthMeth!$B$174:$CL$223</definedName>
    <definedName name="TB6b">[5]CGAuthMeth!$B$231:$CL$297</definedName>
    <definedName name="TB7b">[5]CGFin_Monthly!$B$92:$AC$142</definedName>
    <definedName name="tblChecks">[3]ErrCheck!$A$3:$E$5</definedName>
    <definedName name="tblLinks">[3]Links!$A$4:$F$33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[3]Q5!$E$19:$AH$19</definedName>
    <definedName name="TM_D">[3]Q5!$E$23:$AH$23</definedName>
    <definedName name="TM_DPCH">[3]Q5!$E$24:$AH$24</definedName>
    <definedName name="TM_R">[3]Q5!$E$22:$AH$22</definedName>
    <definedName name="TM_RPCH">[3]Q5!$E$21:$AH$21</definedName>
    <definedName name="TMG">[3]Q5!$E$38:$AH$38</definedName>
    <definedName name="TMG_D">[3]Q5!$E$42:$AH$42</definedName>
    <definedName name="TMG_DPCH">[3]Q5!$E$43:$AH$43</definedName>
    <definedName name="TMG_R">[3]Q5!$E$41:$AH$41</definedName>
    <definedName name="TMG_RPCH">[3]Micro!$E$40:$AH$40</definedName>
    <definedName name="TMGO">[3]Micro!$E$58:$AH$58</definedName>
    <definedName name="TMGO_D">[3]Q5!$E$63:$AH$63</definedName>
    <definedName name="TMGO_DPCH">[3]Q5!$E$64:$AH$64</definedName>
    <definedName name="TMGO_R">[3]Q5!$E$62:$AH$62</definedName>
    <definedName name="TMGO_RPCH">[3]Q5!$E$60:$AH$60</definedName>
    <definedName name="TMGXO">[3]Q5!$E$82:$AH$82</definedName>
    <definedName name="TMGXO_D">[3]Q5!$E$88:$AH$88</definedName>
    <definedName name="TMGXO_DPCH">[3]Q5!$E$89:$AH$89</definedName>
    <definedName name="TMGXO_R">[3]Q5!$E$87:$AH$87</definedName>
    <definedName name="TMGXO_RPCH">[3]Q5!$E$84:$AH$84</definedName>
    <definedName name="TMS">[3]Q5!$E$97:$AH$97</definedName>
    <definedName name="Trade">[2]BoP!$G$218:$AR$256</definedName>
    <definedName name="Trade_balance">#REF!</definedName>
    <definedName name="TRANSFERTEST">#REF!</definedName>
    <definedName name="TX">[3]Q5!$E$11:$AH$11</definedName>
    <definedName name="TX_D">[3]Q5!$E$15:$AH$15</definedName>
    <definedName name="TX_DPCH">[3]Q5!$E$16:$AH$16</definedName>
    <definedName name="TX_R">[3]Q5!$E$14:$AH$14</definedName>
    <definedName name="TX_RPCH">[3]Q5!$E$13:$AH$13</definedName>
    <definedName name="TXG">[3]Q5!$E$30:$AH$30</definedName>
    <definedName name="TXG_D">[3]Q5!$E$34:$AH$34</definedName>
    <definedName name="TXG_DPCH">[3]Q5!$E$35:$AH$35</definedName>
    <definedName name="TXG_R">[3]Q5!$E$33:$AH$33</definedName>
    <definedName name="TXG_RPCH">[3]Micro!$E$32:$AH$32</definedName>
    <definedName name="TXGO">[3]Micro!$E$49:$AH$49</definedName>
    <definedName name="TXGO_D">[3]Q5!$E$54:$AH$54</definedName>
    <definedName name="TXGO_DPCH">[3]Q5!$E$55:$AH$55</definedName>
    <definedName name="TXGO_R">[3]Q5!$E$53:$AH$53</definedName>
    <definedName name="TXGO_RPCH">[3]Q5!$E$51:$AH$51</definedName>
    <definedName name="TXGXO">[3]Q5!$E$72:$AH$72</definedName>
    <definedName name="TXGXO_D">[3]Q5!$E$78:$AH$78</definedName>
    <definedName name="TXGXO_DPCH">[3]Q5!$E$79:$AH$79</definedName>
    <definedName name="TXGXO_R">[3]Q5!$E$77:$AH$77</definedName>
    <definedName name="TXGXO_RPCH">[3]Q5!$E$74:$AH$74</definedName>
    <definedName name="TXS">[3]Q5!$E$95:$AH$95</definedName>
    <definedName name="UCC">#REF!</definedName>
    <definedName name="USD">#REF!</definedName>
    <definedName name="USERNAME">#REF!</definedName>
    <definedName name="ValidationList">#REF!</definedName>
    <definedName name="vilma">#REF!</definedName>
    <definedName name="viti2006">[33]kursi!$A$27:$M$37</definedName>
    <definedName name="viti2007">[33]kursi!$A$41:$M$51</definedName>
    <definedName name="WEO">#REF!</definedName>
    <definedName name="WEODATES">#REF!</definedName>
    <definedName name="weonames">#REF!</definedName>
    <definedName name="what" localSheetId="1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[3]Micro!$E$67:$AH$67</definedName>
    <definedName name="WPCP33pch">[3]Q5!$E$68:$AH$68</definedName>
    <definedName name="wrn.BOP_MIDTERM." localSheetId="1" hidden="1">{"BOP_TAB",#N/A,FALSE,"N";"MIDTERM_TAB",#N/A,FALSE,"O"}</definedName>
    <definedName name="wrn.BOP_MIDTERM." hidden="1">{"BOP_TAB",#N/A,FALSE,"N";"MIDTERM_TAB",#N/A,FALSE,"O"}</definedName>
    <definedName name="wrn.formula." localSheetId="1" hidden="1">{#N/A,#N/A,FALSE,"MS"}</definedName>
    <definedName name="wrn.formula." hidden="1">{#N/A,#N/A,FALSE,"MS"}</definedName>
    <definedName name="wrn.IMF._.RR._.Office." localSheetId="1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1" hidden="1">{"Main Economic Indicators",#N/A,FALSE,"C"}</definedName>
    <definedName name="wrn.Main._.Economic._.Indicators." hidden="1">{"Main Economic Indicators",#N/A,FALSE,"C"}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1" hidden="1">{"MONA",#N/A,FALSE,"S"}</definedName>
    <definedName name="wrn.MONA." hidden="1">{"MONA",#N/A,FALSE,"S"}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1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1" hidden="1">{"WEO",#N/A,FALSE,"T"}</definedName>
    <definedName name="wrn.WEO." hidden="1">{"WEO",#N/A,FALSE,"T"}</definedName>
    <definedName name="wvu.Print." localSheetId="1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2" l="1"/>
  <c r="E20" i="2"/>
  <c r="D20" i="2"/>
  <c r="C20" i="2" s="1"/>
  <c r="F17" i="2"/>
  <c r="C17" i="2"/>
  <c r="E16" i="2"/>
  <c r="D16" i="2"/>
  <c r="C16" i="2" s="1"/>
  <c r="C15" i="2"/>
  <c r="C13" i="2"/>
  <c r="E10" i="2"/>
  <c r="D10" i="2"/>
  <c r="M41" i="1"/>
  <c r="L41" i="1"/>
  <c r="K41" i="1"/>
  <c r="J41" i="1"/>
  <c r="I41" i="1"/>
  <c r="H41" i="1"/>
  <c r="G41" i="1"/>
  <c r="F41" i="1"/>
  <c r="N24" i="1"/>
  <c r="M24" i="1"/>
  <c r="L24" i="1"/>
  <c r="K24" i="1"/>
  <c r="J24" i="1"/>
  <c r="I24" i="1"/>
  <c r="H24" i="1"/>
  <c r="G24" i="1"/>
  <c r="F24" i="1"/>
  <c r="F7" i="1"/>
  <c r="D53" i="2" l="1"/>
  <c r="E53" i="2"/>
  <c r="F53" i="2"/>
  <c r="C53" i="2"/>
  <c r="F25" i="1"/>
  <c r="G25" i="1"/>
  <c r="C54" i="2" l="1"/>
</calcChain>
</file>

<file path=xl/sharedStrings.xml><?xml version="1.0" encoding="utf-8"?>
<sst xmlns="http://schemas.openxmlformats.org/spreadsheetml/2006/main" count="174" uniqueCount="128">
  <si>
    <t>ANEKS ç_Tabelat analitike te perdorimit te Fondit Rezerve &amp; Kontigjencave 2024</t>
  </si>
  <si>
    <t>Përdorimet e Fondit Rezervë të Buxhetit të Shtetit, për vitin 2024'</t>
  </si>
  <si>
    <t>ne 000/leke</t>
  </si>
  <si>
    <t>Nr.</t>
  </si>
  <si>
    <t>Perfituesi</t>
  </si>
  <si>
    <t>Kodi</t>
  </si>
  <si>
    <t>VKM</t>
  </si>
  <si>
    <t>E M E R T I M I   I  VKM</t>
  </si>
  <si>
    <t>Buxheti 2024</t>
  </si>
  <si>
    <t>Ekzekutuar</t>
  </si>
  <si>
    <t>SIPAS ARTIKUJVE</t>
  </si>
  <si>
    <t>MF</t>
  </si>
  <si>
    <t>Nr.177, dt 27.03.2024</t>
  </si>
  <si>
    <t xml:space="preserve"> "Për ekzekutimin e vendimit të gjykatës evropiane  për të drejtat e njeriut, datë 7.11.2023, për çështjen “Durdaj dhe të tjerë kundër Shqipërisë” (për kërkesën nr.63543/09 dhe 3 kërkesa të tjera)                            (170 000 euro*104=17 680 000</t>
  </si>
  <si>
    <t>MEKI</t>
  </si>
  <si>
    <t>12</t>
  </si>
  <si>
    <t>Nr.324, dt 29.05.2024</t>
  </si>
  <si>
    <t>"Për miratimin e kalendarit të integruar të veprimtarive në kuadër të vitit mbarëkombëtar të 80-Vjetorit të Çlirimit"</t>
  </si>
  <si>
    <t>MEPJ</t>
  </si>
  <si>
    <t>15</t>
  </si>
  <si>
    <t>MM</t>
  </si>
  <si>
    <t>17</t>
  </si>
  <si>
    <t>Nr.300, dt 17.05.2024</t>
  </si>
  <si>
    <t>"Një shtesë fondi në buxhetin e Ministrisë së Mbrojtjes, miratuar për vitin 2024, nga fondi rezervë i Këshillit të Ministrave, për modernizimin e forcave të armatosura të Republikës së Shqipërisë".</t>
  </si>
  <si>
    <t>KQZ</t>
  </si>
  <si>
    <t>73</t>
  </si>
  <si>
    <t>Nr.463, dt 10.07.2024</t>
  </si>
  <si>
    <t>"Për një shtesë fondi në Buxhetin e vitit 2024, miratuar për KQZ, për mbulimin e shpenzimeve të organizimit të zgjedhjeve të pjesshme qeverisjes vendore, në Bashkine Himarë, të dt 4 Gusht 2024".</t>
  </si>
  <si>
    <t>Nr.531, dt 1.08.2024</t>
  </si>
  <si>
    <t>"Për një shtesë fondi në Buxhetin e vitit 2024, miratuar për MEKI për sezonin turistik 2024".</t>
  </si>
  <si>
    <t>MAS</t>
  </si>
  <si>
    <t>Nr.536, dt 12.08.2024</t>
  </si>
  <si>
    <t>"Për një shtesë fondi në Buxhetin e vitit 2024, miratuar për Ministrinë e Arsimit dhe Sportit për shpërblimin e sportistëve fitues të medaljeve Olimpike dhe me rezultate të larta, si dhe trajnerëve të tyre, pjesëmarrës në Lojërat Olimikë "Paris 2024"</t>
  </si>
  <si>
    <t>SHISH</t>
  </si>
  <si>
    <t>18</t>
  </si>
  <si>
    <t>Nr. 599, dt 25.09.2024</t>
  </si>
  <si>
    <t>"Për një shtese fondi në buxhetin e vitit 2024, miratuar për SHISH dhe MPJ, per mbulimin e shpenzimeve të aktiviteteve në kuadër të Komitetit të Inteligjencës Civile të NATO-s (CIC)</t>
  </si>
  <si>
    <t>AKPT</t>
  </si>
  <si>
    <t>87</t>
  </si>
  <si>
    <t>Nr.610, dt 2.10.2024</t>
  </si>
  <si>
    <t>“Për një shtesë fondi në buxhetin e miratuar për vitin 2024  për Agjencinë Kombëtare të Planifikimit të Territorit”</t>
  </si>
  <si>
    <t>MD</t>
  </si>
  <si>
    <t>14</t>
  </si>
  <si>
    <t>Nr.615, dt 2.10.2024</t>
  </si>
  <si>
    <t>“Për një shtesë fondi në buxhetin e vitit 2024, miratuar për Ministrinë e Drejtësisë, për pagesën e tarifës për konsulencën e ofruar nga subjekti ndërkombëtar Boston Consulting Group (BCG) për ofrimin e shërbimit të konsulencës, për identifikimin e mekanizmave eficientë për të nxitur më tej luftën kundër korrupsionit dhe mundësinë e përdorimit të inteligjencës artificiale (IA) për këtë qëllim, si dhe për pagesën e tarifës për konsulencën e ofruar nga subjekti ndërkombëtar G37 chambers, për ofrimin e shërbimit të konsulencës për analizimin dhe vlerësimin e të dhënave që duhet të mblidhen nga Ministria e Drejtësisë, me qëllim vlerësimin e fushave të rekomandimeve prioritare në luftën kundër kriminalitetit dhe për hartimin e metodologjisë për mënyrën e vlerësimit e të ndjekjes në vazhdimësi të zbatimit të këtyre rekomandimeve”</t>
  </si>
  <si>
    <t>DSHQ</t>
  </si>
  <si>
    <t>Nr 635, dt 10.10.2024</t>
  </si>
  <si>
    <r>
      <t>"Për</t>
    </r>
    <r>
      <rPr>
        <sz val="12"/>
        <rFont val="Arial Narrow"/>
        <family val="2"/>
      </rPr>
      <t xml:space="preserve"> </t>
    </r>
    <r>
      <rPr>
        <i/>
        <sz val="12"/>
        <rFont val="Arial Narrow"/>
        <family val="2"/>
      </rPr>
      <t>një shtesë fondi në buxhetin e miratuar për vitin 2024 për drejtorinë e shërbimeve qeveritare, për përballimin e shpenzimeve të organizimit të konferencës shkencore ndërkombëtare “Nanobalkan 2024”</t>
    </r>
  </si>
  <si>
    <t>10</t>
  </si>
  <si>
    <t>Nr 658, dt 23.10.2024</t>
  </si>
  <si>
    <t xml:space="preserve">"Për Ekzekutimin e vendimit të gjykatës evropiane  për të drejtat e njeriut, datë 7.5.2024, për çështjen “Biba kundër Shqipërisë”.(16 700 euro*100) </t>
  </si>
  <si>
    <t>Nr. 689 dt 6.11.2024</t>
  </si>
  <si>
    <t>"Për një shtesë fondi në buxhetin e vitit 2024, miratuar për Komisionin Qendror të Zgjedhjeve".</t>
  </si>
  <si>
    <t xml:space="preserve">Nr 861 dt 26.12.2021 </t>
  </si>
  <si>
    <t>" Per nje shtese ne Buxhetin e viit 2024 miratuar per SHISH"</t>
  </si>
  <si>
    <t>PERDORIMET</t>
  </si>
  <si>
    <t>MBETUR PA PERDORUR</t>
  </si>
  <si>
    <t xml:space="preserve"> 'Kontigjence per diferencen e pages se magjistratit per vitin 2024'</t>
  </si>
  <si>
    <t>Shkolla Magjistratures</t>
  </si>
  <si>
    <t>Gr 55</t>
  </si>
  <si>
    <t>Neni 5 i Aktit Normativ nr 5 date 19.12.2024</t>
  </si>
  <si>
    <t>Kolegji i posacem i apelimit</t>
  </si>
  <si>
    <t>Gr 63
 Progr 03340</t>
  </si>
  <si>
    <t>Komisionereve publike</t>
  </si>
  <si>
    <t>Gr 63 
Progr 03360</t>
  </si>
  <si>
    <t>Komisioni i pavarur i kualifikimit</t>
  </si>
  <si>
    <t>Gr 63, 
Progr 03330</t>
  </si>
  <si>
    <t>Prokuroria e Përgjithshme</t>
  </si>
  <si>
    <t>Gr 28</t>
  </si>
  <si>
    <t>Këshilli i Lartë Gjyqësor</t>
  </si>
  <si>
    <t>Gr 29</t>
  </si>
  <si>
    <t xml:space="preserve">Gjykata Kushtetuese </t>
  </si>
  <si>
    <t>Gr 30</t>
  </si>
  <si>
    <t xml:space="preserve">Komisioni Qendror i Zgjedhjeve </t>
  </si>
  <si>
    <t>Gr 73</t>
  </si>
  <si>
    <t>-</t>
  </si>
  <si>
    <t>'Mbeshtetje financiare per shtresat ne nevoje'</t>
  </si>
  <si>
    <t>Nr 854, dt 26.12</t>
  </si>
  <si>
    <t xml:space="preserve">"Për mbështetjen financiare të disa kategorive të veçanta" </t>
  </si>
  <si>
    <t>'Per Politika te Reja Pagash'</t>
  </si>
  <si>
    <t>Nr</t>
  </si>
  <si>
    <t>Përfituesi</t>
  </si>
  <si>
    <t>Sipas Artikujve</t>
  </si>
  <si>
    <t>Akorduar</t>
  </si>
  <si>
    <t>Presidenca</t>
  </si>
  <si>
    <t xml:space="preserve">Kuvendi </t>
  </si>
  <si>
    <t xml:space="preserve"> Keshilli I Ministrave </t>
  </si>
  <si>
    <t xml:space="preserve">Ministria e Bujqesise </t>
  </si>
  <si>
    <t xml:space="preserve">Min. Infrastruktures dhe Energjise  </t>
  </si>
  <si>
    <t>Ministria e Financave dhe Ekonomise</t>
  </si>
  <si>
    <t xml:space="preserve">Ministria e Arsimit dhe Sportit </t>
  </si>
  <si>
    <t>Ministria e Kultures</t>
  </si>
  <si>
    <t>Ministria e Shendetesise dhe Mbrojtjes Sociale</t>
  </si>
  <si>
    <t xml:space="preserve">Ministria e Drejtesise </t>
  </si>
  <si>
    <t>Ministria Europiane dhe Puneve te Jashtme</t>
  </si>
  <si>
    <t xml:space="preserve">Ministria e Puneve te Brendeshme </t>
  </si>
  <si>
    <t>Ministria e Mbrojtjes</t>
  </si>
  <si>
    <t>Arkiva</t>
  </si>
  <si>
    <t xml:space="preserve">Akademia e Shkencave </t>
  </si>
  <si>
    <t>KLSH</t>
  </si>
  <si>
    <t>Ministria e Mjedisit</t>
  </si>
  <si>
    <t>KLP</t>
  </si>
  <si>
    <t>Prokuroria Pergjithshme</t>
  </si>
  <si>
    <t>Gjyqesori</t>
  </si>
  <si>
    <t>Gjykata Kushtetuese</t>
  </si>
  <si>
    <t>ATSH</t>
  </si>
  <si>
    <t>SPAK Byro Hetimi</t>
  </si>
  <si>
    <t>INSTAT</t>
  </si>
  <si>
    <t>Shkolla e Magjistratures</t>
  </si>
  <si>
    <t>Qendra Kombetare Kinematografise</t>
  </si>
  <si>
    <t>Komisioni I Pavarur I Kualifikimit</t>
  </si>
  <si>
    <t>Komisioneret publike</t>
  </si>
  <si>
    <t xml:space="preserve"> Kolegji I Posacem I Apelimit</t>
  </si>
  <si>
    <t>Avokati I Popullit</t>
  </si>
  <si>
    <t>KMSHC</t>
  </si>
  <si>
    <t>ILDKP</t>
  </si>
  <si>
    <t>Autoriteti Konkurences</t>
  </si>
  <si>
    <t>Keshilli Kombetar Kontabilitetit</t>
  </si>
  <si>
    <t>AMSHC</t>
  </si>
  <si>
    <t>Komisioneri per mbrojtjen e te dhenave personale</t>
  </si>
  <si>
    <t>Komisioni I Prokurimit Publik</t>
  </si>
  <si>
    <t>Komisioneri per Mbrojtjen nga Diskriminimi</t>
  </si>
  <si>
    <t>Instit. i Studimeve te Krimeve te Komunizmit</t>
  </si>
  <si>
    <t>Autoriteti Dosjeve Ish-Sigurimit</t>
  </si>
  <si>
    <t>Institucione të tjera Qeveritare  (GR. 87)</t>
  </si>
  <si>
    <t>Pushteti Vendor</t>
  </si>
  <si>
    <t>PËRDORIME</t>
  </si>
  <si>
    <t>Mbetur pa përdorur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</si>
</sst>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??_);_(@_)"/>
    <numFmt numFmtId="165" formatCode="_-* #,##0.00_L_e_k_-;\-* #,##0.00_L_e_k_-;_-* &quot;-&quot;??_L_e_k_-;_-@_-"/>
    <numFmt numFmtId="166" formatCode="_-* #,##0_L_e_k_-;\-* #,##0_L_e_k_-;_-* &quot;-&quot;??_L_e_k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u/>
      <sz val="10"/>
      <name val="Arial Narrow"/>
      <family val="2"/>
    </font>
    <font>
      <b/>
      <i/>
      <sz val="10"/>
      <color indexed="18"/>
      <name val="Arial Narrow"/>
      <family val="2"/>
    </font>
    <font>
      <b/>
      <sz val="10"/>
      <color indexed="62"/>
      <name val="Arial Narrow"/>
      <family val="2"/>
    </font>
    <font>
      <b/>
      <sz val="10"/>
      <color indexed="18"/>
      <name val="Arial Narrow"/>
      <family val="2"/>
    </font>
    <font>
      <b/>
      <i/>
      <sz val="10"/>
      <color indexed="62"/>
      <name val="Arial Narrow"/>
      <family val="2"/>
    </font>
    <font>
      <i/>
      <sz val="12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0"/>
      <color rgb="FFC00000"/>
      <name val="Arial Narrow"/>
      <family val="2"/>
    </font>
    <font>
      <b/>
      <sz val="14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u/>
      <sz val="16"/>
      <color rgb="FFC00000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i/>
      <u/>
      <sz val="16"/>
      <color rgb="FFC00000"/>
      <name val="Arial Narrow"/>
      <family val="2"/>
    </font>
    <font>
      <u/>
      <sz val="16"/>
      <color rgb="FFC00000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2"/>
      <color rgb="FF0070C0"/>
      <name val="Arial Narrow"/>
      <family val="2"/>
    </font>
    <font>
      <b/>
      <sz val="10"/>
      <color rgb="FF0070C0"/>
      <name val="Arial Narrow"/>
      <family val="2"/>
    </font>
    <font>
      <b/>
      <sz val="11"/>
      <color rgb="FF157BC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5" fontId="3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0" fontId="5" fillId="0" borderId="0" xfId="2" applyFont="1" applyAlignment="1">
      <alignment horizontal="center" vertical="center"/>
    </xf>
    <xf numFmtId="10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3" fontId="5" fillId="2" borderId="8" xfId="1" applyNumberFormat="1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3" fontId="10" fillId="0" borderId="0" xfId="2" applyNumberFormat="1" applyFont="1" applyAlignment="1">
      <alignment horizontal="center" vertical="center"/>
    </xf>
    <xf numFmtId="3" fontId="5" fillId="2" borderId="15" xfId="2" applyNumberFormat="1" applyFont="1" applyFill="1" applyBorder="1" applyAlignment="1">
      <alignment horizontal="center" vertical="center"/>
    </xf>
    <xf numFmtId="3" fontId="5" fillId="2" borderId="18" xfId="2" applyNumberFormat="1" applyFont="1" applyFill="1" applyBorder="1" applyAlignment="1">
      <alignment horizontal="center" vertical="center"/>
    </xf>
    <xf numFmtId="0" fontId="5" fillId="2" borderId="18" xfId="2" applyFont="1" applyFill="1" applyBorder="1" applyAlignment="1">
      <alignment horizontal="center" vertical="center"/>
    </xf>
    <xf numFmtId="0" fontId="5" fillId="2" borderId="19" xfId="2" applyFont="1" applyFill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3" fontId="5" fillId="0" borderId="22" xfId="1" applyNumberFormat="1" applyFont="1" applyBorder="1" applyAlignment="1">
      <alignment horizontal="center" vertical="center"/>
    </xf>
    <xf numFmtId="3" fontId="6" fillId="2" borderId="22" xfId="1" applyNumberFormat="1" applyFont="1" applyFill="1" applyBorder="1" applyAlignment="1">
      <alignment horizontal="center" vertical="center"/>
    </xf>
    <xf numFmtId="3" fontId="6" fillId="2" borderId="24" xfId="1" applyNumberFormat="1" applyFont="1" applyFill="1" applyBorder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/>
    </xf>
    <xf numFmtId="49" fontId="5" fillId="0" borderId="26" xfId="1" applyNumberFormat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  <xf numFmtId="3" fontId="6" fillId="2" borderId="8" xfId="1" applyNumberFormat="1" applyFont="1" applyFill="1" applyBorder="1" applyAlignment="1">
      <alignment horizontal="center" vertical="center"/>
    </xf>
    <xf numFmtId="3" fontId="6" fillId="2" borderId="28" xfId="1" applyNumberFormat="1" applyFont="1" applyFill="1" applyBorder="1" applyAlignment="1">
      <alignment horizontal="center" vertical="center"/>
    </xf>
    <xf numFmtId="3" fontId="6" fillId="2" borderId="8" xfId="1" applyNumberFormat="1" applyFont="1" applyFill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49" fontId="5" fillId="0" borderId="29" xfId="1" applyNumberFormat="1" applyFont="1" applyBorder="1" applyAlignment="1">
      <alignment horizontal="center" vertical="center"/>
    </xf>
    <xf numFmtId="3" fontId="5" fillId="0" borderId="30" xfId="1" applyNumberFormat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3" fontId="5" fillId="2" borderId="28" xfId="1" applyNumberFormat="1" applyFont="1" applyFill="1" applyBorder="1" applyAlignment="1">
      <alignment horizontal="center" vertical="center"/>
    </xf>
    <xf numFmtId="0" fontId="5" fillId="2" borderId="33" xfId="1" applyFont="1" applyFill="1" applyBorder="1" applyAlignment="1">
      <alignment horizontal="center" vertical="center"/>
    </xf>
    <xf numFmtId="3" fontId="5" fillId="2" borderId="15" xfId="1" applyNumberFormat="1" applyFont="1" applyFill="1" applyBorder="1" applyAlignment="1">
      <alignment horizontal="center" vertical="center"/>
    </xf>
    <xf numFmtId="3" fontId="6" fillId="2" borderId="15" xfId="1" applyNumberFormat="1" applyFont="1" applyFill="1" applyBorder="1" applyAlignment="1">
      <alignment horizontal="center" vertical="center"/>
    </xf>
    <xf numFmtId="3" fontId="6" fillId="2" borderId="34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3" fontId="5" fillId="2" borderId="39" xfId="2" applyNumberFormat="1" applyFont="1" applyFill="1" applyBorder="1" applyAlignment="1">
      <alignment horizontal="center" vertical="center"/>
    </xf>
    <xf numFmtId="3" fontId="5" fillId="2" borderId="10" xfId="2" applyNumberFormat="1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40" xfId="2" applyFont="1" applyFill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3" fontId="6" fillId="2" borderId="2" xfId="1" applyNumberFormat="1" applyFont="1" applyFill="1" applyBorder="1" applyAlignment="1">
      <alignment horizontal="center" vertical="center"/>
    </xf>
    <xf numFmtId="3" fontId="6" fillId="2" borderId="44" xfId="1" applyNumberFormat="1" applyFont="1" applyFill="1" applyBorder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/>
    </xf>
    <xf numFmtId="3" fontId="4" fillId="2" borderId="28" xfId="1" applyNumberFormat="1" applyFont="1" applyFill="1" applyBorder="1" applyAlignment="1">
      <alignment horizontal="center" vertical="center"/>
    </xf>
    <xf numFmtId="3" fontId="13" fillId="0" borderId="8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3" fontId="13" fillId="2" borderId="22" xfId="1" applyNumberFormat="1" applyFont="1" applyFill="1" applyBorder="1" applyAlignment="1">
      <alignment horizontal="center" vertical="center"/>
    </xf>
    <xf numFmtId="3" fontId="13" fillId="2" borderId="24" xfId="1" applyNumberFormat="1" applyFont="1" applyFill="1" applyBorder="1" applyAlignment="1">
      <alignment horizontal="center" vertical="center"/>
    </xf>
    <xf numFmtId="0" fontId="13" fillId="0" borderId="46" xfId="1" applyFont="1" applyBorder="1" applyAlignment="1">
      <alignment horizontal="center" vertical="center"/>
    </xf>
    <xf numFmtId="0" fontId="13" fillId="0" borderId="47" xfId="1" applyFont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3" fontId="5" fillId="2" borderId="9" xfId="2" applyNumberFormat="1" applyFont="1" applyFill="1" applyBorder="1" applyAlignment="1">
      <alignment horizontal="center" vertical="center"/>
    </xf>
    <xf numFmtId="3" fontId="5" fillId="2" borderId="48" xfId="2" applyNumberFormat="1" applyFont="1" applyFill="1" applyBorder="1" applyAlignment="1">
      <alignment horizontal="center" vertical="center"/>
    </xf>
    <xf numFmtId="0" fontId="5" fillId="2" borderId="48" xfId="2" applyFont="1" applyFill="1" applyBorder="1" applyAlignment="1">
      <alignment horizontal="center" vertical="center"/>
    </xf>
    <xf numFmtId="0" fontId="5" fillId="2" borderId="49" xfId="2" applyFont="1" applyFill="1" applyBorder="1" applyAlignment="1">
      <alignment horizontal="center" vertical="center"/>
    </xf>
    <xf numFmtId="0" fontId="5" fillId="0" borderId="50" xfId="1" applyFont="1" applyBorder="1" applyAlignment="1">
      <alignment horizontal="center" vertical="center" wrapText="1"/>
    </xf>
    <xf numFmtId="0" fontId="5" fillId="0" borderId="51" xfId="1" applyFont="1" applyBorder="1" applyAlignment="1">
      <alignment horizontal="center" vertical="center"/>
    </xf>
    <xf numFmtId="3" fontId="6" fillId="0" borderId="51" xfId="1" applyNumberFormat="1" applyFont="1" applyBorder="1" applyAlignment="1">
      <alignment horizontal="center" vertical="center"/>
    </xf>
    <xf numFmtId="3" fontId="6" fillId="2" borderId="53" xfId="1" applyNumberFormat="1" applyFont="1" applyFill="1" applyBorder="1" applyAlignment="1">
      <alignment horizontal="center" vertical="center"/>
    </xf>
    <xf numFmtId="3" fontId="6" fillId="2" borderId="51" xfId="1" applyNumberFormat="1" applyFont="1" applyFill="1" applyBorder="1" applyAlignment="1">
      <alignment horizontal="center" vertical="center"/>
    </xf>
    <xf numFmtId="3" fontId="6" fillId="2" borderId="54" xfId="1" applyNumberFormat="1" applyFont="1" applyFill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55" xfId="1" applyFont="1" applyFill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3" fontId="2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3" fontId="15" fillId="0" borderId="0" xfId="1" applyNumberFormat="1" applyFont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12" fillId="0" borderId="51" xfId="1" applyFont="1" applyBorder="1" applyAlignment="1">
      <alignment horizontal="center" vertical="center" wrapText="1"/>
    </xf>
    <xf numFmtId="0" fontId="22" fillId="0" borderId="0" xfId="2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164" fontId="23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166" fontId="24" fillId="4" borderId="62" xfId="3" applyNumberFormat="1" applyFont="1" applyFill="1" applyBorder="1" applyAlignment="1" applyProtection="1">
      <alignment horizontal="center" vertical="top"/>
    </xf>
    <xf numFmtId="166" fontId="24" fillId="4" borderId="63" xfId="3" applyNumberFormat="1" applyFont="1" applyFill="1" applyBorder="1" applyAlignment="1" applyProtection="1">
      <alignment horizontal="center" vertical="top"/>
    </xf>
    <xf numFmtId="166" fontId="24" fillId="4" borderId="63" xfId="3" applyNumberFormat="1" applyFont="1" applyFill="1" applyBorder="1" applyAlignment="1" applyProtection="1">
      <alignment horizontal="center" vertical="center"/>
    </xf>
    <xf numFmtId="166" fontId="24" fillId="0" borderId="63" xfId="3" applyNumberFormat="1" applyFont="1" applyFill="1" applyBorder="1" applyAlignment="1" applyProtection="1">
      <alignment horizontal="center" vertical="center"/>
    </xf>
    <xf numFmtId="166" fontId="24" fillId="0" borderId="63" xfId="3" applyNumberFormat="1" applyFont="1" applyFill="1" applyBorder="1" applyAlignment="1" applyProtection="1">
      <alignment horizontal="center" vertical="center" wrapText="1"/>
    </xf>
    <xf numFmtId="166" fontId="24" fillId="0" borderId="63" xfId="3" applyNumberFormat="1" applyFont="1" applyFill="1" applyBorder="1" applyAlignment="1" applyProtection="1">
      <alignment horizontal="center" vertical="top"/>
    </xf>
    <xf numFmtId="166" fontId="24" fillId="0" borderId="64" xfId="3" applyNumberFormat="1" applyFont="1" applyFill="1" applyBorder="1" applyAlignment="1" applyProtection="1">
      <alignment horizontal="center" vertical="top"/>
    </xf>
    <xf numFmtId="166" fontId="24" fillId="0" borderId="63" xfId="3" applyNumberFormat="1" applyFont="1" applyFill="1" applyBorder="1" applyAlignment="1">
      <alignment horizontal="center"/>
    </xf>
    <xf numFmtId="166" fontId="24" fillId="0" borderId="63" xfId="3" applyNumberFormat="1" applyFont="1" applyFill="1" applyBorder="1" applyAlignment="1" applyProtection="1">
      <alignment horizontal="center" vertical="top" wrapText="1"/>
    </xf>
    <xf numFmtId="166" fontId="24" fillId="0" borderId="25" xfId="3" applyNumberFormat="1" applyFont="1" applyFill="1" applyBorder="1" applyAlignment="1" applyProtection="1">
      <alignment horizontal="center" vertical="top"/>
    </xf>
    <xf numFmtId="166" fontId="24" fillId="0" borderId="20" xfId="3" applyNumberFormat="1" applyFont="1" applyFill="1" applyBorder="1" applyAlignment="1" applyProtection="1">
      <alignment horizontal="center" vertical="top"/>
    </xf>
    <xf numFmtId="166" fontId="25" fillId="0" borderId="67" xfId="3" applyNumberFormat="1" applyFont="1" applyFill="1" applyBorder="1" applyAlignment="1" applyProtection="1">
      <alignment horizontal="center" vertical="center"/>
    </xf>
    <xf numFmtId="166" fontId="25" fillId="2" borderId="67" xfId="3" applyNumberFormat="1" applyFont="1" applyFill="1" applyBorder="1" applyAlignment="1" applyProtection="1">
      <alignment horizontal="center" vertical="center"/>
    </xf>
    <xf numFmtId="0" fontId="4" fillId="0" borderId="71" xfId="1" applyFont="1" applyBorder="1" applyAlignment="1">
      <alignment horizontal="center"/>
    </xf>
    <xf numFmtId="0" fontId="13" fillId="5" borderId="47" xfId="1" applyFont="1" applyFill="1" applyBorder="1" applyAlignment="1">
      <alignment horizontal="center"/>
    </xf>
    <xf numFmtId="3" fontId="26" fillId="4" borderId="0" xfId="1" applyNumberFormat="1" applyFont="1" applyFill="1" applyAlignment="1">
      <alignment horizontal="center" vertical="center"/>
    </xf>
    <xf numFmtId="3" fontId="27" fillId="4" borderId="0" xfId="4" applyNumberFormat="1" applyFont="1" applyFill="1" applyAlignment="1">
      <alignment horizontal="center" vertical="center"/>
    </xf>
    <xf numFmtId="3" fontId="15" fillId="0" borderId="0" xfId="1" applyNumberFormat="1" applyFont="1" applyAlignment="1">
      <alignment horizontal="center"/>
    </xf>
    <xf numFmtId="3" fontId="13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25" fillId="2" borderId="1" xfId="2" applyFont="1" applyFill="1" applyBorder="1" applyAlignment="1">
      <alignment horizontal="center" vertical="center" wrapText="1"/>
    </xf>
    <xf numFmtId="3" fontId="25" fillId="2" borderId="58" xfId="2" applyNumberFormat="1" applyFont="1" applyFill="1" applyBorder="1" applyAlignment="1">
      <alignment horizontal="center" vertical="center" wrapText="1"/>
    </xf>
    <xf numFmtId="3" fontId="25" fillId="2" borderId="14" xfId="1" applyNumberFormat="1" applyFont="1" applyFill="1" applyBorder="1" applyAlignment="1">
      <alignment horizontal="center" vertical="center"/>
    </xf>
    <xf numFmtId="0" fontId="25" fillId="2" borderId="17" xfId="1" applyFont="1" applyFill="1" applyBorder="1" applyAlignment="1">
      <alignment horizontal="center"/>
    </xf>
    <xf numFmtId="0" fontId="25" fillId="2" borderId="55" xfId="1" applyFont="1" applyFill="1" applyBorder="1" applyAlignment="1">
      <alignment horizontal="center"/>
    </xf>
    <xf numFmtId="3" fontId="25" fillId="2" borderId="42" xfId="3" applyNumberFormat="1" applyFont="1" applyFill="1" applyBorder="1" applyAlignment="1" applyProtection="1">
      <alignment horizontal="center" vertical="top"/>
    </xf>
    <xf numFmtId="3" fontId="25" fillId="2" borderId="2" xfId="3" applyNumberFormat="1" applyFont="1" applyFill="1" applyBorder="1" applyAlignment="1" applyProtection="1">
      <alignment horizontal="center" vertical="top"/>
    </xf>
    <xf numFmtId="3" fontId="14" fillId="2" borderId="44" xfId="3" applyNumberFormat="1" applyFont="1" applyFill="1" applyBorder="1" applyAlignment="1" applyProtection="1">
      <alignment horizontal="center" vertical="top"/>
    </xf>
    <xf numFmtId="3" fontId="25" fillId="2" borderId="26" xfId="3" applyNumberFormat="1" applyFont="1" applyFill="1" applyBorder="1" applyAlignment="1" applyProtection="1">
      <alignment horizontal="center" vertical="top"/>
    </xf>
    <xf numFmtId="3" fontId="14" fillId="2" borderId="8" xfId="3" applyNumberFormat="1" applyFont="1" applyFill="1" applyBorder="1" applyAlignment="1" applyProtection="1">
      <alignment horizontal="center" vertical="top"/>
    </xf>
    <xf numFmtId="3" fontId="14" fillId="2" borderId="28" xfId="3" applyNumberFormat="1" applyFont="1" applyFill="1" applyBorder="1" applyAlignment="1" applyProtection="1">
      <alignment horizontal="center" vertical="top"/>
    </xf>
    <xf numFmtId="3" fontId="25" fillId="2" borderId="8" xfId="3" applyNumberFormat="1" applyFont="1" applyFill="1" applyBorder="1" applyAlignment="1" applyProtection="1">
      <alignment horizontal="center" vertical="top"/>
    </xf>
    <xf numFmtId="3" fontId="25" fillId="2" borderId="26" xfId="3" applyNumberFormat="1" applyFont="1" applyFill="1" applyBorder="1" applyAlignment="1" applyProtection="1">
      <alignment horizontal="center" vertical="center"/>
    </xf>
    <xf numFmtId="3" fontId="14" fillId="2" borderId="8" xfId="3" applyNumberFormat="1" applyFont="1" applyFill="1" applyBorder="1" applyAlignment="1" applyProtection="1">
      <alignment horizontal="center" vertical="center"/>
    </xf>
    <xf numFmtId="3" fontId="14" fillId="2" borderId="9" xfId="3" applyNumberFormat="1" applyFont="1" applyFill="1" applyBorder="1" applyAlignment="1" applyProtection="1">
      <alignment horizontal="center" vertical="top"/>
    </xf>
    <xf numFmtId="166" fontId="14" fillId="2" borderId="10" xfId="3" applyNumberFormat="1" applyFont="1" applyFill="1" applyBorder="1" applyAlignment="1" applyProtection="1">
      <alignment horizontal="center" vertical="top"/>
    </xf>
    <xf numFmtId="3" fontId="25" fillId="2" borderId="8" xfId="3" applyNumberFormat="1" applyFont="1" applyFill="1" applyBorder="1" applyAlignment="1" applyProtection="1">
      <alignment horizontal="center" vertical="center"/>
    </xf>
    <xf numFmtId="3" fontId="14" fillId="2" borderId="28" xfId="3" applyNumberFormat="1" applyFont="1" applyFill="1" applyBorder="1" applyAlignment="1" applyProtection="1">
      <alignment horizontal="center" vertical="center"/>
    </xf>
    <xf numFmtId="166" fontId="14" fillId="2" borderId="28" xfId="3" applyNumberFormat="1" applyFont="1" applyFill="1" applyBorder="1" applyAlignment="1" applyProtection="1">
      <alignment horizontal="center" vertical="top"/>
    </xf>
    <xf numFmtId="3" fontId="25" fillId="2" borderId="29" xfId="3" applyNumberFormat="1" applyFont="1" applyFill="1" applyBorder="1" applyAlignment="1" applyProtection="1">
      <alignment horizontal="center" vertical="top"/>
    </xf>
    <xf numFmtId="3" fontId="25" fillId="2" borderId="39" xfId="3" applyNumberFormat="1" applyFont="1" applyFill="1" applyBorder="1" applyAlignment="1" applyProtection="1">
      <alignment horizontal="center" vertical="top"/>
    </xf>
    <xf numFmtId="3" fontId="14" fillId="2" borderId="65" xfId="3" applyNumberFormat="1" applyFont="1" applyFill="1" applyBorder="1" applyAlignment="1" applyProtection="1">
      <alignment horizontal="center" vertical="top"/>
    </xf>
    <xf numFmtId="3" fontId="25" fillId="2" borderId="9" xfId="3" applyNumberFormat="1" applyFont="1" applyFill="1" applyBorder="1" applyAlignment="1" applyProtection="1">
      <alignment horizontal="center" vertical="top"/>
    </xf>
    <xf numFmtId="3" fontId="14" fillId="2" borderId="10" xfId="3" applyNumberFormat="1" applyFont="1" applyFill="1" applyBorder="1" applyAlignment="1" applyProtection="1">
      <alignment horizontal="center" vertical="top"/>
    </xf>
    <xf numFmtId="3" fontId="14" fillId="2" borderId="40" xfId="3" applyNumberFormat="1" applyFont="1" applyFill="1" applyBorder="1" applyAlignment="1" applyProtection="1">
      <alignment horizontal="center" vertical="top"/>
    </xf>
    <xf numFmtId="3" fontId="25" fillId="2" borderId="4" xfId="4" applyNumberFormat="1" applyFont="1" applyFill="1" applyBorder="1" applyAlignment="1">
      <alignment horizontal="center" vertical="center"/>
    </xf>
    <xf numFmtId="3" fontId="25" fillId="2" borderId="68" xfId="4" applyNumberFormat="1" applyFont="1" applyFill="1" applyBorder="1" applyAlignment="1">
      <alignment horizontal="center" vertical="center"/>
    </xf>
    <xf numFmtId="3" fontId="25" fillId="2" borderId="69" xfId="4" applyNumberFormat="1" applyFont="1" applyFill="1" applyBorder="1" applyAlignment="1">
      <alignment horizontal="center" vertical="center"/>
    </xf>
    <xf numFmtId="3" fontId="28" fillId="2" borderId="69" xfId="4" applyNumberFormat="1" applyFont="1" applyFill="1" applyBorder="1" applyAlignment="1">
      <alignment horizontal="center" vertical="center"/>
    </xf>
    <xf numFmtId="3" fontId="28" fillId="2" borderId="70" xfId="4" applyNumberFormat="1" applyFont="1" applyFill="1" applyBorder="1" applyAlignment="1">
      <alignment horizontal="center" vertical="center"/>
    </xf>
    <xf numFmtId="3" fontId="13" fillId="4" borderId="61" xfId="3" applyNumberFormat="1" applyFont="1" applyFill="1" applyBorder="1" applyAlignment="1">
      <alignment horizontal="center"/>
    </xf>
    <xf numFmtId="3" fontId="13" fillId="4" borderId="25" xfId="3" applyNumberFormat="1" applyFont="1" applyFill="1" applyBorder="1" applyAlignment="1">
      <alignment horizontal="center"/>
    </xf>
    <xf numFmtId="3" fontId="13" fillId="4" borderId="25" xfId="3" applyNumberFormat="1" applyFont="1" applyFill="1" applyBorder="1" applyAlignment="1">
      <alignment horizontal="center" vertical="center"/>
    </xf>
    <xf numFmtId="3" fontId="13" fillId="4" borderId="66" xfId="3" applyNumberFormat="1" applyFont="1" applyFill="1" applyBorder="1" applyAlignment="1">
      <alignment horizontal="center"/>
    </xf>
    <xf numFmtId="0" fontId="11" fillId="0" borderId="0" xfId="2" applyFont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5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5" fillId="2" borderId="37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35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36" xfId="2" applyFont="1" applyFill="1" applyBorder="1" applyAlignment="1">
      <alignment horizontal="center" vertical="center" wrapText="1"/>
    </xf>
    <xf numFmtId="0" fontId="5" fillId="3" borderId="16" xfId="2" applyFont="1" applyFill="1" applyBorder="1" applyAlignment="1">
      <alignment horizontal="center" vertical="center" wrapText="1"/>
    </xf>
    <xf numFmtId="0" fontId="5" fillId="3" borderId="38" xfId="2" applyFont="1" applyFill="1" applyBorder="1" applyAlignment="1">
      <alignment horizontal="center" vertical="center" wrapText="1"/>
    </xf>
    <xf numFmtId="0" fontId="5" fillId="2" borderId="39" xfId="2" applyFont="1" applyFill="1" applyBorder="1" applyAlignment="1">
      <alignment horizontal="center" vertical="center"/>
    </xf>
    <xf numFmtId="0" fontId="19" fillId="0" borderId="0" xfId="1" applyFont="1" applyAlignment="1">
      <alignment horizontal="center"/>
    </xf>
    <xf numFmtId="0" fontId="6" fillId="0" borderId="42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17" fillId="0" borderId="0" xfId="2" quotePrefix="1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0" xfId="1" quotePrefix="1" applyFont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37" xfId="2" applyFont="1" applyFill="1" applyBorder="1" applyAlignment="1">
      <alignment horizontal="center" vertical="center"/>
    </xf>
    <xf numFmtId="0" fontId="5" fillId="3" borderId="39" xfId="2" applyFont="1" applyFill="1" applyBorder="1" applyAlignment="1">
      <alignment horizontal="center" vertical="center"/>
    </xf>
    <xf numFmtId="0" fontId="5" fillId="2" borderId="42" xfId="2" applyFont="1" applyFill="1" applyBorder="1" applyAlignment="1">
      <alignment horizontal="center" vertical="center"/>
    </xf>
    <xf numFmtId="0" fontId="5" fillId="2" borderId="26" xfId="2" applyFont="1" applyFill="1" applyBorder="1" applyAlignment="1">
      <alignment horizontal="center" vertical="center"/>
    </xf>
    <xf numFmtId="0" fontId="5" fillId="2" borderId="29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17" fillId="0" borderId="47" xfId="1" applyFont="1" applyBorder="1" applyAlignment="1">
      <alignment horizontal="center" vertical="center"/>
    </xf>
    <xf numFmtId="0" fontId="13" fillId="0" borderId="56" xfId="1" applyFont="1" applyBorder="1" applyAlignment="1">
      <alignment horizontal="center" vertical="center" wrapText="1"/>
    </xf>
    <xf numFmtId="0" fontId="13" fillId="0" borderId="57" xfId="1" applyFont="1" applyBorder="1" applyAlignment="1">
      <alignment horizontal="center" vertical="center" wrapText="1"/>
    </xf>
    <xf numFmtId="0" fontId="13" fillId="0" borderId="60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25" fillId="2" borderId="3" xfId="1" applyFont="1" applyFill="1" applyBorder="1" applyAlignment="1">
      <alignment horizontal="center" vertical="center"/>
    </xf>
    <xf numFmtId="0" fontId="25" fillId="2" borderId="5" xfId="1" applyFont="1" applyFill="1" applyBorder="1" applyAlignment="1">
      <alignment horizontal="center" vertical="center"/>
    </xf>
    <xf numFmtId="0" fontId="25" fillId="2" borderId="6" xfId="1" applyFont="1" applyFill="1" applyBorder="1" applyAlignment="1">
      <alignment horizontal="center" vertical="center"/>
    </xf>
    <xf numFmtId="0" fontId="25" fillId="2" borderId="16" xfId="1" applyFont="1" applyFill="1" applyBorder="1" applyAlignment="1">
      <alignment horizontal="center" vertical="center"/>
    </xf>
    <xf numFmtId="0" fontId="25" fillId="2" borderId="47" xfId="1" applyFont="1" applyFill="1" applyBorder="1" applyAlignment="1">
      <alignment horizontal="center" vertical="center"/>
    </xf>
    <xf numFmtId="0" fontId="25" fillId="2" borderId="59" xfId="1" applyFont="1" applyFill="1" applyBorder="1" applyAlignment="1">
      <alignment horizontal="center" vertical="center"/>
    </xf>
    <xf numFmtId="0" fontId="17" fillId="0" borderId="0" xfId="1" quotePrefix="1" applyFont="1" applyAlignment="1">
      <alignment horizontal="center" wrapText="1"/>
    </xf>
    <xf numFmtId="0" fontId="17" fillId="0" borderId="0" xfId="1" applyFont="1" applyAlignment="1">
      <alignment horizontal="center" wrapText="1"/>
    </xf>
  </cellXfs>
  <cellStyles count="5">
    <cellStyle name="Comma 5" xfId="3"/>
    <cellStyle name="Normal" xfId="0" builtinId="0"/>
    <cellStyle name="Normal 2" xfId="1"/>
    <cellStyle name="Normal 2 2" xfId="4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lorian.nurce\Local%20Settings\Temporary%20Internet%20Files\Content.Outlook\41M70TIK\Realizimi%2011_mujori%20%20_mirela%20-27%2012%202014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ma.causholli\AppData\Local\Microsoft\Windows\INetCache\Content.Outlook\WKZBDMLG\Liste_Pagesa_e_Unifikuar_new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data\Redi\redi\2005\2005%20buletini%20Korrik%202006\Sample%20Buletini%202005%20Prill_200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O2/ALB/Exchange%20rate/alb%20Ex%20rate%20and%20reserves%202004%20to%202005%20c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 3"/>
      <sheetName val="Ne.Organike"/>
    </sheetNames>
    <sheetDataSet>
      <sheetData sheetId="0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.Organike"/>
      <sheetName val="Mbi.Oragnike"/>
      <sheetName val="Liste Pagesa"/>
      <sheetName val="INFO_pagat"/>
      <sheetName val="definicione"/>
      <sheetName val="Skemat e Pagave"/>
      <sheetName val="Sqarim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71"/>
  <sheetViews>
    <sheetView tabSelected="1" zoomScaleNormal="100" workbookViewId="0">
      <selection activeCell="C3" sqref="C3"/>
    </sheetView>
  </sheetViews>
  <sheetFormatPr defaultColWidth="8.85546875" defaultRowHeight="12.75" x14ac:dyDescent="0.25"/>
  <cols>
    <col min="1" max="1" width="6.5703125" style="22" customWidth="1"/>
    <col min="2" max="2" width="13.42578125" style="22" customWidth="1"/>
    <col min="3" max="3" width="15.140625" style="22" customWidth="1"/>
    <col min="4" max="4" width="27.5703125" style="22" customWidth="1"/>
    <col min="5" max="5" width="82.140625" style="5" customWidth="1"/>
    <col min="6" max="7" width="17.140625" style="5" customWidth="1"/>
    <col min="8" max="8" width="15.85546875" style="5" customWidth="1"/>
    <col min="9" max="9" width="12.140625" style="5" customWidth="1"/>
    <col min="10" max="10" width="12.5703125" style="5" customWidth="1"/>
    <col min="11" max="11" width="10.28515625" style="5" customWidth="1"/>
    <col min="12" max="12" width="12.28515625" style="5" customWidth="1"/>
    <col min="13" max="13" width="11.85546875" style="5" customWidth="1"/>
    <col min="14" max="14" width="12.42578125" style="5" customWidth="1"/>
    <col min="15" max="15" width="25.7109375" style="5" customWidth="1"/>
    <col min="16" max="16" width="49.140625" style="5" customWidth="1"/>
    <col min="17" max="17" width="30" style="5" customWidth="1"/>
    <col min="18" max="18" width="13.85546875" style="5" customWidth="1"/>
    <col min="19" max="19" width="13.140625" style="5" customWidth="1"/>
    <col min="20" max="20" width="10.28515625" style="5" customWidth="1"/>
    <col min="21" max="21" width="13.85546875" style="5" customWidth="1"/>
    <col min="22" max="22" width="14.7109375" style="5" customWidth="1"/>
    <col min="23" max="23" width="11.42578125" style="5" customWidth="1"/>
    <col min="24" max="24" width="10.140625" style="5" bestFit="1" customWidth="1"/>
    <col min="25" max="25" width="8.85546875" style="5"/>
    <col min="26" max="26" width="11.140625" style="5" bestFit="1" customWidth="1"/>
    <col min="27" max="27" width="8.85546875" style="5"/>
    <col min="28" max="28" width="10.140625" style="5" bestFit="1" customWidth="1"/>
    <col min="29" max="29" width="8.85546875" style="5"/>
    <col min="30" max="30" width="13.42578125" style="5" customWidth="1"/>
    <col min="31" max="32" width="8.85546875" style="5"/>
    <col min="33" max="33" width="11.140625" style="5" bestFit="1" customWidth="1"/>
    <col min="34" max="16384" width="8.85546875" style="5"/>
  </cols>
  <sheetData>
    <row r="1" spans="1:33" s="113" customFormat="1" ht="31.5" customHeight="1" x14ac:dyDescent="0.25">
      <c r="A1" s="110" t="s">
        <v>0</v>
      </c>
      <c r="B1" s="111"/>
      <c r="C1" s="112"/>
      <c r="D1" s="111"/>
      <c r="J1" s="114"/>
      <c r="K1" s="114"/>
      <c r="L1" s="114"/>
      <c r="M1" s="115"/>
      <c r="N1" s="115"/>
    </row>
    <row r="2" spans="1:33" s="113" customFormat="1" ht="21.75" customHeight="1" x14ac:dyDescent="0.25">
      <c r="A2" s="110"/>
      <c r="B2" s="111"/>
      <c r="C2" s="112"/>
      <c r="D2" s="111"/>
      <c r="J2" s="114"/>
      <c r="K2" s="114"/>
      <c r="L2" s="114"/>
      <c r="M2" s="115"/>
      <c r="N2" s="115"/>
    </row>
    <row r="3" spans="1:33" s="113" customFormat="1" ht="21" customHeight="1" x14ac:dyDescent="0.25">
      <c r="A3" s="110"/>
      <c r="B3" s="111"/>
      <c r="C3" s="112"/>
      <c r="D3" s="111"/>
      <c r="J3" s="114"/>
      <c r="K3" s="114"/>
      <c r="L3" s="114"/>
      <c r="M3" s="115"/>
      <c r="N3" s="115"/>
    </row>
    <row r="4" spans="1:33" ht="23.25" customHeight="1" x14ac:dyDescent="0.25">
      <c r="A4" s="207" t="s">
        <v>1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</row>
    <row r="5" spans="1:33" ht="18" customHeight="1" thickBot="1" x14ac:dyDescent="0.3">
      <c r="A5" s="1"/>
      <c r="B5" s="1"/>
      <c r="C5" s="1"/>
      <c r="D5" s="1"/>
      <c r="E5" s="93"/>
      <c r="F5" s="2"/>
      <c r="G5" s="3"/>
      <c r="H5" s="3"/>
      <c r="I5" s="3"/>
      <c r="K5" s="1"/>
      <c r="L5" s="3"/>
      <c r="M5" s="1"/>
      <c r="N5" s="1" t="s">
        <v>2</v>
      </c>
      <c r="R5" s="94"/>
      <c r="S5" s="94"/>
      <c r="T5" s="94"/>
      <c r="U5" s="94"/>
      <c r="V5" s="94"/>
      <c r="W5" s="94"/>
      <c r="X5" s="94"/>
    </row>
    <row r="6" spans="1:33" ht="24.75" customHeight="1" x14ac:dyDescent="0.25">
      <c r="A6" s="172" t="s">
        <v>3</v>
      </c>
      <c r="B6" s="175" t="s">
        <v>4</v>
      </c>
      <c r="C6" s="175" t="s">
        <v>5</v>
      </c>
      <c r="D6" s="178" t="s">
        <v>6</v>
      </c>
      <c r="E6" s="181" t="s">
        <v>7</v>
      </c>
      <c r="F6" s="4" t="s">
        <v>8</v>
      </c>
      <c r="G6" s="184" t="s">
        <v>9</v>
      </c>
      <c r="H6" s="187" t="s">
        <v>10</v>
      </c>
      <c r="I6" s="188"/>
      <c r="J6" s="188"/>
      <c r="K6" s="188"/>
      <c r="L6" s="188"/>
      <c r="M6" s="188"/>
      <c r="N6" s="189"/>
      <c r="AE6" s="6"/>
    </row>
    <row r="7" spans="1:33" ht="27.6" customHeight="1" x14ac:dyDescent="0.25">
      <c r="A7" s="173"/>
      <c r="B7" s="176"/>
      <c r="C7" s="176"/>
      <c r="D7" s="179"/>
      <c r="E7" s="182"/>
      <c r="F7" s="7">
        <f>2500000+1000000-250000</f>
        <v>3250000</v>
      </c>
      <c r="G7" s="185"/>
      <c r="H7" s="190"/>
      <c r="I7" s="191"/>
      <c r="J7" s="191"/>
      <c r="K7" s="191"/>
      <c r="L7" s="191"/>
      <c r="M7" s="191"/>
      <c r="N7" s="192"/>
      <c r="R7" s="193"/>
      <c r="S7" s="193"/>
      <c r="T7" s="193"/>
      <c r="U7" s="193"/>
      <c r="V7" s="8"/>
      <c r="W7" s="9"/>
      <c r="X7" s="171"/>
      <c r="Y7" s="171"/>
      <c r="Z7" s="171"/>
      <c r="AA7" s="171"/>
      <c r="AB7" s="171"/>
      <c r="AC7" s="171"/>
      <c r="AD7" s="171"/>
      <c r="AE7" s="171"/>
      <c r="AF7" s="171"/>
      <c r="AG7" s="171"/>
    </row>
    <row r="8" spans="1:33" ht="23.1" customHeight="1" thickBot="1" x14ac:dyDescent="0.3">
      <c r="A8" s="174"/>
      <c r="B8" s="177"/>
      <c r="C8" s="177"/>
      <c r="D8" s="180"/>
      <c r="E8" s="183"/>
      <c r="F8" s="10"/>
      <c r="G8" s="186"/>
      <c r="H8" s="11">
        <v>600</v>
      </c>
      <c r="I8" s="11">
        <v>601</v>
      </c>
      <c r="J8" s="12">
        <v>602</v>
      </c>
      <c r="K8" s="12">
        <v>603</v>
      </c>
      <c r="L8" s="12">
        <v>604</v>
      </c>
      <c r="M8" s="12">
        <v>605</v>
      </c>
      <c r="N8" s="13">
        <v>231</v>
      </c>
      <c r="R8" s="193"/>
      <c r="S8" s="193"/>
      <c r="T8" s="193"/>
      <c r="U8" s="193"/>
      <c r="X8" s="171"/>
      <c r="Y8" s="171"/>
      <c r="Z8" s="171"/>
      <c r="AA8" s="171"/>
      <c r="AB8" s="171"/>
      <c r="AC8" s="171"/>
      <c r="AD8" s="171"/>
      <c r="AE8" s="171"/>
      <c r="AF8" s="171"/>
      <c r="AG8" s="171"/>
    </row>
    <row r="9" spans="1:33" ht="74.25" customHeight="1" x14ac:dyDescent="0.25">
      <c r="A9" s="14">
        <v>1</v>
      </c>
      <c r="B9" s="15" t="s">
        <v>11</v>
      </c>
      <c r="C9" s="16">
        <v>10</v>
      </c>
      <c r="D9" s="95" t="s">
        <v>12</v>
      </c>
      <c r="E9" s="96" t="s">
        <v>13</v>
      </c>
      <c r="F9" s="17">
        <v>17850</v>
      </c>
      <c r="G9" s="17">
        <v>17850</v>
      </c>
      <c r="H9" s="18"/>
      <c r="I9" s="18"/>
      <c r="J9" s="18">
        <v>17850</v>
      </c>
      <c r="K9" s="18"/>
      <c r="L9" s="18"/>
      <c r="M9" s="18"/>
      <c r="N9" s="19"/>
      <c r="R9" s="20"/>
      <c r="S9" s="21"/>
      <c r="T9" s="21"/>
      <c r="U9" s="21"/>
      <c r="V9" s="22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3" ht="37.5" customHeight="1" x14ac:dyDescent="0.25">
      <c r="A10" s="25">
        <v>2</v>
      </c>
      <c r="B10" s="26" t="s">
        <v>14</v>
      </c>
      <c r="C10" s="27" t="s">
        <v>15</v>
      </c>
      <c r="D10" s="37" t="s">
        <v>16</v>
      </c>
      <c r="E10" s="97" t="s">
        <v>17</v>
      </c>
      <c r="F10" s="28">
        <v>17720</v>
      </c>
      <c r="G10" s="28">
        <v>17720</v>
      </c>
      <c r="H10" s="29"/>
      <c r="I10" s="29"/>
      <c r="J10" s="29"/>
      <c r="K10" s="29"/>
      <c r="L10" s="29">
        <v>17720</v>
      </c>
      <c r="M10" s="29"/>
      <c r="N10" s="30"/>
      <c r="R10" s="20"/>
      <c r="W10" s="20"/>
      <c r="Z10" s="20"/>
      <c r="AA10" s="20"/>
      <c r="AB10" s="20"/>
      <c r="AC10" s="20"/>
      <c r="AD10" s="20"/>
      <c r="AE10" s="20"/>
      <c r="AF10" s="20"/>
      <c r="AG10" s="23"/>
    </row>
    <row r="11" spans="1:33" ht="37.5" customHeight="1" x14ac:dyDescent="0.25">
      <c r="A11" s="25">
        <v>3</v>
      </c>
      <c r="B11" s="26" t="s">
        <v>18</v>
      </c>
      <c r="C11" s="27" t="s">
        <v>19</v>
      </c>
      <c r="D11" s="37" t="s">
        <v>16</v>
      </c>
      <c r="E11" s="97" t="s">
        <v>17</v>
      </c>
      <c r="F11" s="28">
        <v>5500</v>
      </c>
      <c r="G11" s="28">
        <v>5500</v>
      </c>
      <c r="H11" s="29"/>
      <c r="I11" s="29"/>
      <c r="J11" s="29">
        <v>5500</v>
      </c>
      <c r="K11" s="29"/>
      <c r="L11" s="29"/>
      <c r="M11" s="29"/>
      <c r="N11" s="30"/>
      <c r="R11" s="20"/>
      <c r="W11" s="20"/>
      <c r="Z11" s="20"/>
      <c r="AA11" s="20"/>
      <c r="AB11" s="20"/>
      <c r="AC11" s="20"/>
      <c r="AD11" s="20"/>
      <c r="AE11" s="20"/>
      <c r="AF11" s="20"/>
      <c r="AG11" s="23"/>
    </row>
    <row r="12" spans="1:33" ht="63.75" customHeight="1" x14ac:dyDescent="0.25">
      <c r="A12" s="25">
        <v>4</v>
      </c>
      <c r="B12" s="26" t="s">
        <v>20</v>
      </c>
      <c r="C12" s="27" t="s">
        <v>21</v>
      </c>
      <c r="D12" s="98" t="s">
        <v>22</v>
      </c>
      <c r="E12" s="96" t="s">
        <v>23</v>
      </c>
      <c r="F12" s="17">
        <v>1504000</v>
      </c>
      <c r="G12" s="17">
        <v>1504000</v>
      </c>
      <c r="H12" s="31"/>
      <c r="I12" s="31"/>
      <c r="J12" s="31"/>
      <c r="K12" s="31"/>
      <c r="L12" s="29"/>
      <c r="M12" s="29"/>
      <c r="N12" s="30">
        <v>1504000</v>
      </c>
      <c r="O12" s="20"/>
      <c r="R12" s="20"/>
      <c r="W12" s="20"/>
      <c r="Z12" s="20"/>
      <c r="AA12" s="20"/>
      <c r="AB12" s="20"/>
      <c r="AC12" s="20"/>
      <c r="AD12" s="20"/>
      <c r="AE12" s="20"/>
      <c r="AF12" s="20"/>
      <c r="AG12" s="23"/>
    </row>
    <row r="13" spans="1:33" ht="63.75" customHeight="1" x14ac:dyDescent="0.25">
      <c r="A13" s="25">
        <v>5</v>
      </c>
      <c r="B13" s="32" t="s">
        <v>24</v>
      </c>
      <c r="C13" s="33" t="s">
        <v>25</v>
      </c>
      <c r="D13" s="98" t="s">
        <v>26</v>
      </c>
      <c r="E13" s="99" t="s">
        <v>27</v>
      </c>
      <c r="F13" s="17">
        <v>28340</v>
      </c>
      <c r="G13" s="17">
        <v>28340</v>
      </c>
      <c r="H13" s="31">
        <v>1640</v>
      </c>
      <c r="I13" s="31"/>
      <c r="J13" s="31">
        <v>26700</v>
      </c>
      <c r="K13" s="31"/>
      <c r="L13" s="29"/>
      <c r="M13" s="29"/>
      <c r="N13" s="30"/>
      <c r="O13" s="20"/>
      <c r="R13" s="20"/>
      <c r="W13" s="20"/>
      <c r="Z13" s="20"/>
      <c r="AA13" s="20"/>
      <c r="AB13" s="20"/>
      <c r="AC13" s="20"/>
      <c r="AD13" s="20"/>
      <c r="AE13" s="20"/>
      <c r="AF13" s="20"/>
      <c r="AG13" s="23"/>
    </row>
    <row r="14" spans="1:33" ht="63.75" customHeight="1" x14ac:dyDescent="0.25">
      <c r="A14" s="25">
        <v>6</v>
      </c>
      <c r="B14" s="26" t="s">
        <v>14</v>
      </c>
      <c r="C14" s="27" t="s">
        <v>15</v>
      </c>
      <c r="D14" s="37" t="s">
        <v>28</v>
      </c>
      <c r="E14" s="97" t="s">
        <v>29</v>
      </c>
      <c r="F14" s="17">
        <v>48137.5</v>
      </c>
      <c r="G14" s="34">
        <v>48137.5</v>
      </c>
      <c r="H14" s="31"/>
      <c r="I14" s="31"/>
      <c r="J14" s="31">
        <v>7822</v>
      </c>
      <c r="K14" s="31"/>
      <c r="L14" s="29">
        <v>40315.5</v>
      </c>
      <c r="M14" s="29"/>
      <c r="N14" s="30"/>
      <c r="O14" s="20"/>
      <c r="R14" s="20"/>
      <c r="W14" s="20"/>
      <c r="Z14" s="20"/>
      <c r="AA14" s="20"/>
      <c r="AB14" s="20"/>
      <c r="AC14" s="20"/>
      <c r="AD14" s="20"/>
      <c r="AE14" s="20"/>
      <c r="AF14" s="20"/>
      <c r="AG14" s="23"/>
    </row>
    <row r="15" spans="1:33" ht="71.25" customHeight="1" x14ac:dyDescent="0.25">
      <c r="A15" s="25">
        <v>7</v>
      </c>
      <c r="B15" s="26" t="s">
        <v>30</v>
      </c>
      <c r="C15" s="35">
        <v>11</v>
      </c>
      <c r="D15" s="37" t="s">
        <v>31</v>
      </c>
      <c r="E15" s="97" t="s">
        <v>32</v>
      </c>
      <c r="F15" s="17">
        <v>14700</v>
      </c>
      <c r="G15" s="34">
        <v>14700</v>
      </c>
      <c r="H15" s="31"/>
      <c r="I15" s="31"/>
      <c r="J15" s="31"/>
      <c r="K15" s="31"/>
      <c r="L15" s="29">
        <v>14700</v>
      </c>
      <c r="M15" s="29"/>
      <c r="N15" s="30"/>
      <c r="O15" s="20"/>
      <c r="R15" s="20"/>
      <c r="W15" s="20"/>
      <c r="Z15" s="20"/>
      <c r="AA15" s="20"/>
      <c r="AB15" s="20"/>
      <c r="AC15" s="20"/>
      <c r="AD15" s="20"/>
      <c r="AE15" s="20"/>
      <c r="AF15" s="20"/>
      <c r="AG15" s="23"/>
    </row>
    <row r="16" spans="1:33" ht="53.25" customHeight="1" x14ac:dyDescent="0.25">
      <c r="A16" s="25">
        <v>8</v>
      </c>
      <c r="B16" s="36" t="s">
        <v>33</v>
      </c>
      <c r="C16" s="27" t="s">
        <v>34</v>
      </c>
      <c r="D16" s="37" t="s">
        <v>35</v>
      </c>
      <c r="E16" s="97" t="s">
        <v>36</v>
      </c>
      <c r="F16" s="17">
        <v>7000</v>
      </c>
      <c r="G16" s="34">
        <v>7000</v>
      </c>
      <c r="H16" s="31"/>
      <c r="I16" s="31"/>
      <c r="J16" s="31">
        <v>7000</v>
      </c>
      <c r="K16" s="31"/>
      <c r="L16" s="29"/>
      <c r="M16" s="29"/>
      <c r="N16" s="30"/>
      <c r="O16" s="20"/>
      <c r="R16" s="20"/>
      <c r="W16" s="20"/>
      <c r="Z16" s="20"/>
      <c r="AA16" s="20"/>
      <c r="AB16" s="20"/>
      <c r="AC16" s="20"/>
      <c r="AD16" s="20"/>
      <c r="AE16" s="20"/>
      <c r="AF16" s="20"/>
      <c r="AG16" s="23"/>
    </row>
    <row r="17" spans="1:33" ht="49.5" customHeight="1" x14ac:dyDescent="0.25">
      <c r="A17" s="25">
        <v>9</v>
      </c>
      <c r="B17" s="36" t="s">
        <v>18</v>
      </c>
      <c r="C17" s="27" t="s">
        <v>19</v>
      </c>
      <c r="D17" s="37" t="s">
        <v>35</v>
      </c>
      <c r="E17" s="97" t="s">
        <v>36</v>
      </c>
      <c r="F17" s="17">
        <v>6000</v>
      </c>
      <c r="G17" s="34">
        <v>6000</v>
      </c>
      <c r="H17" s="31"/>
      <c r="I17" s="31"/>
      <c r="J17" s="31">
        <v>6000</v>
      </c>
      <c r="K17" s="31"/>
      <c r="L17" s="29"/>
      <c r="M17" s="29"/>
      <c r="N17" s="30"/>
      <c r="O17" s="20"/>
      <c r="R17" s="20"/>
      <c r="W17" s="20"/>
      <c r="Z17" s="20"/>
      <c r="AA17" s="20"/>
      <c r="AB17" s="20"/>
      <c r="AC17" s="20"/>
      <c r="AD17" s="20"/>
      <c r="AE17" s="20"/>
      <c r="AF17" s="20"/>
      <c r="AG17" s="23"/>
    </row>
    <row r="18" spans="1:33" ht="37.5" customHeight="1" x14ac:dyDescent="0.25">
      <c r="A18" s="25">
        <v>10</v>
      </c>
      <c r="B18" s="36" t="s">
        <v>37</v>
      </c>
      <c r="C18" s="27" t="s">
        <v>38</v>
      </c>
      <c r="D18" s="37" t="s">
        <v>39</v>
      </c>
      <c r="E18" s="97" t="s">
        <v>40</v>
      </c>
      <c r="F18" s="17">
        <v>56667.267</v>
      </c>
      <c r="G18" s="34">
        <v>56667.267</v>
      </c>
      <c r="H18" s="31"/>
      <c r="I18" s="31"/>
      <c r="J18" s="31">
        <v>23500.21</v>
      </c>
      <c r="K18" s="31"/>
      <c r="L18" s="29"/>
      <c r="M18" s="29"/>
      <c r="N18" s="30">
        <v>33167.057000000001</v>
      </c>
      <c r="O18" s="20"/>
      <c r="R18" s="20"/>
      <c r="W18" s="20"/>
      <c r="Z18" s="20"/>
      <c r="AA18" s="20"/>
      <c r="AB18" s="20"/>
      <c r="AC18" s="20"/>
      <c r="AD18" s="20"/>
      <c r="AE18" s="20"/>
      <c r="AF18" s="20"/>
      <c r="AG18" s="23"/>
    </row>
    <row r="19" spans="1:33" ht="173.25" customHeight="1" x14ac:dyDescent="0.25">
      <c r="A19" s="25">
        <v>11</v>
      </c>
      <c r="B19" s="36" t="s">
        <v>41</v>
      </c>
      <c r="C19" s="27" t="s">
        <v>42</v>
      </c>
      <c r="D19" s="37" t="s">
        <v>43</v>
      </c>
      <c r="E19" s="97" t="s">
        <v>44</v>
      </c>
      <c r="F19" s="17">
        <v>36000</v>
      </c>
      <c r="G19" s="34">
        <v>36000</v>
      </c>
      <c r="H19" s="31"/>
      <c r="I19" s="31"/>
      <c r="J19" s="31">
        <v>36000</v>
      </c>
      <c r="K19" s="31"/>
      <c r="L19" s="29"/>
      <c r="M19" s="29"/>
      <c r="N19" s="30"/>
      <c r="O19" s="20"/>
      <c r="R19" s="20"/>
      <c r="W19" s="20"/>
      <c r="Z19" s="20"/>
      <c r="AA19" s="20"/>
      <c r="AB19" s="20"/>
      <c r="AC19" s="20"/>
      <c r="AD19" s="20"/>
      <c r="AE19" s="20"/>
      <c r="AF19" s="20"/>
      <c r="AG19" s="23"/>
    </row>
    <row r="20" spans="1:33" ht="72.75" customHeight="1" x14ac:dyDescent="0.25">
      <c r="A20" s="25">
        <v>12</v>
      </c>
      <c r="B20" s="36" t="s">
        <v>45</v>
      </c>
      <c r="C20" s="27" t="s">
        <v>38</v>
      </c>
      <c r="D20" s="37" t="s">
        <v>46</v>
      </c>
      <c r="E20" s="97" t="s">
        <v>47</v>
      </c>
      <c r="F20" s="17">
        <v>12235.653</v>
      </c>
      <c r="G20" s="34">
        <v>12235.653</v>
      </c>
      <c r="H20" s="31"/>
      <c r="I20" s="31"/>
      <c r="J20" s="31"/>
      <c r="K20" s="31">
        <v>12235.653</v>
      </c>
      <c r="L20" s="29"/>
      <c r="M20" s="29"/>
      <c r="N20" s="30"/>
      <c r="O20" s="20"/>
      <c r="R20" s="20"/>
      <c r="W20" s="20"/>
      <c r="Z20" s="20"/>
      <c r="AA20" s="20"/>
      <c r="AB20" s="20"/>
      <c r="AC20" s="20"/>
      <c r="AD20" s="20"/>
      <c r="AE20" s="20"/>
      <c r="AF20" s="20"/>
      <c r="AG20" s="23"/>
    </row>
    <row r="21" spans="1:33" ht="66" customHeight="1" x14ac:dyDescent="0.25">
      <c r="A21" s="25">
        <v>13</v>
      </c>
      <c r="B21" s="36" t="s">
        <v>11</v>
      </c>
      <c r="C21" s="27" t="s">
        <v>48</v>
      </c>
      <c r="D21" s="37" t="s">
        <v>49</v>
      </c>
      <c r="E21" s="97" t="s">
        <v>50</v>
      </c>
      <c r="F21" s="17">
        <v>1672.05</v>
      </c>
      <c r="G21" s="34">
        <v>1672.05</v>
      </c>
      <c r="H21" s="31"/>
      <c r="I21" s="31"/>
      <c r="J21" s="31">
        <v>1672.05</v>
      </c>
      <c r="K21" s="31"/>
      <c r="L21" s="29"/>
      <c r="M21" s="29"/>
      <c r="N21" s="30"/>
      <c r="O21" s="20"/>
      <c r="R21" s="20"/>
      <c r="W21" s="20"/>
      <c r="Z21" s="20"/>
      <c r="AA21" s="20"/>
      <c r="AB21" s="20"/>
      <c r="AC21" s="20"/>
      <c r="AD21" s="20"/>
      <c r="AE21" s="20"/>
      <c r="AF21" s="20"/>
      <c r="AG21" s="23"/>
    </row>
    <row r="22" spans="1:33" ht="63" customHeight="1" x14ac:dyDescent="0.25">
      <c r="A22" s="25">
        <v>14</v>
      </c>
      <c r="B22" s="36" t="s">
        <v>24</v>
      </c>
      <c r="C22" s="27" t="s">
        <v>25</v>
      </c>
      <c r="D22" s="37" t="s">
        <v>51</v>
      </c>
      <c r="E22" s="97" t="s">
        <v>52</v>
      </c>
      <c r="F22" s="17">
        <v>20900</v>
      </c>
      <c r="G22" s="34">
        <v>20900</v>
      </c>
      <c r="H22" s="31">
        <v>10000</v>
      </c>
      <c r="I22" s="31"/>
      <c r="J22" s="31">
        <v>10900</v>
      </c>
      <c r="K22" s="31"/>
      <c r="L22" s="29"/>
      <c r="M22" s="29"/>
      <c r="N22" s="30"/>
      <c r="O22" s="20"/>
      <c r="R22" s="20"/>
      <c r="W22" s="20"/>
      <c r="Z22" s="20"/>
      <c r="AA22" s="20"/>
      <c r="AB22" s="20"/>
      <c r="AC22" s="20"/>
      <c r="AD22" s="20"/>
      <c r="AE22" s="20"/>
      <c r="AF22" s="20"/>
      <c r="AG22" s="23"/>
    </row>
    <row r="23" spans="1:33" ht="45.75" customHeight="1" x14ac:dyDescent="0.25">
      <c r="A23" s="25">
        <v>15</v>
      </c>
      <c r="B23" s="36" t="s">
        <v>33</v>
      </c>
      <c r="C23" s="27" t="s">
        <v>34</v>
      </c>
      <c r="D23" s="37" t="s">
        <v>53</v>
      </c>
      <c r="E23" s="97" t="s">
        <v>54</v>
      </c>
      <c r="F23" s="17">
        <v>650000</v>
      </c>
      <c r="G23" s="34">
        <v>650000</v>
      </c>
      <c r="H23" s="31"/>
      <c r="I23" s="31"/>
      <c r="J23" s="31">
        <v>650000</v>
      </c>
      <c r="K23" s="31"/>
      <c r="L23" s="29"/>
      <c r="M23" s="29"/>
      <c r="N23" s="30"/>
      <c r="O23" s="20"/>
      <c r="R23" s="20"/>
      <c r="W23" s="20"/>
      <c r="Z23" s="20"/>
      <c r="AA23" s="20"/>
      <c r="AB23" s="20"/>
      <c r="AC23" s="20"/>
      <c r="AD23" s="20"/>
      <c r="AE23" s="20"/>
      <c r="AF23" s="20"/>
      <c r="AG23" s="23"/>
    </row>
    <row r="24" spans="1:33" ht="30.75" customHeight="1" x14ac:dyDescent="0.25">
      <c r="A24" s="100"/>
      <c r="B24" s="101"/>
      <c r="C24" s="101"/>
      <c r="D24" s="38"/>
      <c r="E24" s="39" t="s">
        <v>55</v>
      </c>
      <c r="F24" s="7">
        <f t="shared" ref="F24:N24" si="0">SUM(F9:F23)</f>
        <v>2426722.4699999997</v>
      </c>
      <c r="G24" s="7">
        <f t="shared" si="0"/>
        <v>2426722.4699999997</v>
      </c>
      <c r="H24" s="7">
        <f t="shared" si="0"/>
        <v>11640</v>
      </c>
      <c r="I24" s="7">
        <f t="shared" si="0"/>
        <v>0</v>
      </c>
      <c r="J24" s="7">
        <f t="shared" si="0"/>
        <v>792944.26</v>
      </c>
      <c r="K24" s="7">
        <f t="shared" si="0"/>
        <v>12235.653</v>
      </c>
      <c r="L24" s="7">
        <f t="shared" si="0"/>
        <v>72735.5</v>
      </c>
      <c r="M24" s="7">
        <f t="shared" si="0"/>
        <v>0</v>
      </c>
      <c r="N24" s="40">
        <f t="shared" si="0"/>
        <v>1537167.057</v>
      </c>
      <c r="O24" s="20"/>
      <c r="P24" s="102"/>
      <c r="Q24" s="20"/>
    </row>
    <row r="25" spans="1:33" ht="30.75" customHeight="1" thickBot="1" x14ac:dyDescent="0.3">
      <c r="A25" s="103"/>
      <c r="B25" s="104"/>
      <c r="C25" s="104"/>
      <c r="D25" s="105"/>
      <c r="E25" s="41" t="s">
        <v>56</v>
      </c>
      <c r="F25" s="42">
        <f>F7-F24</f>
        <v>823277.53000000026</v>
      </c>
      <c r="G25" s="42">
        <f>F7-G24</f>
        <v>823277.53000000026</v>
      </c>
      <c r="H25" s="42"/>
      <c r="I25" s="42"/>
      <c r="J25" s="43"/>
      <c r="K25" s="43"/>
      <c r="L25" s="43"/>
      <c r="M25" s="43"/>
      <c r="N25" s="44"/>
      <c r="Q25" s="20"/>
      <c r="R25" s="20"/>
    </row>
    <row r="26" spans="1:33" ht="20.25" customHeight="1" x14ac:dyDescent="0.25"/>
    <row r="27" spans="1:33" ht="19.5" customHeight="1" x14ac:dyDescent="0.25"/>
    <row r="28" spans="1:33" s="45" customFormat="1" ht="19.5" customHeight="1" x14ac:dyDescent="0.25">
      <c r="A28" s="210" t="s">
        <v>57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1:33" s="46" customFormat="1" ht="14.25" customHeight="1" thickBot="1" x14ac:dyDescent="0.3">
      <c r="A29" s="45"/>
      <c r="B29" s="45"/>
      <c r="C29" s="45"/>
      <c r="D29" s="45"/>
      <c r="E29" s="221"/>
      <c r="F29" s="221"/>
      <c r="G29" s="221"/>
      <c r="M29" s="22" t="s">
        <v>2</v>
      </c>
    </row>
    <row r="30" spans="1:33" ht="15.75" customHeight="1" x14ac:dyDescent="0.25">
      <c r="A30" s="172" t="s">
        <v>3</v>
      </c>
      <c r="B30" s="195" t="s">
        <v>4</v>
      </c>
      <c r="C30" s="196"/>
      <c r="D30" s="178" t="s">
        <v>5</v>
      </c>
      <c r="E30" s="181" t="s">
        <v>7</v>
      </c>
      <c r="F30" s="4" t="s">
        <v>8</v>
      </c>
      <c r="G30" s="184" t="s">
        <v>9</v>
      </c>
      <c r="H30" s="187" t="s">
        <v>10</v>
      </c>
      <c r="I30" s="188"/>
      <c r="J30" s="188"/>
      <c r="K30" s="188"/>
      <c r="L30" s="188"/>
      <c r="M30" s="189"/>
      <c r="N30" s="1"/>
    </row>
    <row r="31" spans="1:33" ht="20.25" x14ac:dyDescent="0.3">
      <c r="A31" s="173"/>
      <c r="B31" s="197"/>
      <c r="C31" s="198"/>
      <c r="D31" s="179"/>
      <c r="E31" s="182"/>
      <c r="F31" s="7">
        <v>520000</v>
      </c>
      <c r="G31" s="185"/>
      <c r="H31" s="190"/>
      <c r="I31" s="191"/>
      <c r="J31" s="191"/>
      <c r="K31" s="191"/>
      <c r="L31" s="191"/>
      <c r="M31" s="192"/>
      <c r="N31" s="1"/>
      <c r="O31" s="202"/>
      <c r="P31" s="202"/>
      <c r="Q31" s="202"/>
    </row>
    <row r="32" spans="1:33" ht="16.5" thickBot="1" x14ac:dyDescent="0.25">
      <c r="A32" s="194"/>
      <c r="B32" s="199"/>
      <c r="C32" s="200"/>
      <c r="D32" s="201"/>
      <c r="E32" s="182"/>
      <c r="F32" s="47"/>
      <c r="G32" s="186"/>
      <c r="H32" s="48">
        <v>600</v>
      </c>
      <c r="I32" s="48">
        <v>601</v>
      </c>
      <c r="J32" s="49">
        <v>602</v>
      </c>
      <c r="K32" s="49">
        <v>603</v>
      </c>
      <c r="L32" s="49">
        <v>604</v>
      </c>
      <c r="M32" s="50">
        <v>606</v>
      </c>
      <c r="N32" s="1"/>
      <c r="O32" s="106"/>
      <c r="P32" s="106"/>
      <c r="Q32" s="106"/>
    </row>
    <row r="33" spans="1:19" ht="57" customHeight="1" x14ac:dyDescent="0.25">
      <c r="A33" s="51">
        <v>1</v>
      </c>
      <c r="B33" s="203" t="s">
        <v>58</v>
      </c>
      <c r="C33" s="204"/>
      <c r="D33" s="52" t="s">
        <v>59</v>
      </c>
      <c r="E33" s="53" t="s">
        <v>60</v>
      </c>
      <c r="F33" s="54">
        <v>2500</v>
      </c>
      <c r="G33" s="54">
        <v>2500</v>
      </c>
      <c r="H33" s="55">
        <v>2500</v>
      </c>
      <c r="I33" s="55"/>
      <c r="J33" s="55"/>
      <c r="K33" s="55"/>
      <c r="L33" s="55"/>
      <c r="M33" s="56"/>
      <c r="N33" s="57"/>
      <c r="O33" s="107"/>
    </row>
    <row r="34" spans="1:19" ht="57" customHeight="1" x14ac:dyDescent="0.25">
      <c r="A34" s="58">
        <v>2</v>
      </c>
      <c r="B34" s="205" t="s">
        <v>61</v>
      </c>
      <c r="C34" s="206"/>
      <c r="D34" s="59" t="s">
        <v>62</v>
      </c>
      <c r="E34" s="60" t="s">
        <v>60</v>
      </c>
      <c r="F34" s="28">
        <v>20000</v>
      </c>
      <c r="G34" s="28">
        <v>20000</v>
      </c>
      <c r="H34" s="29">
        <v>19600</v>
      </c>
      <c r="I34" s="29">
        <v>400</v>
      </c>
      <c r="J34" s="29"/>
      <c r="K34" s="29"/>
      <c r="L34" s="29"/>
      <c r="M34" s="30"/>
      <c r="N34" s="57"/>
    </row>
    <row r="35" spans="1:19" ht="57" customHeight="1" x14ac:dyDescent="0.25">
      <c r="A35" s="58">
        <v>3</v>
      </c>
      <c r="B35" s="205" t="s">
        <v>63</v>
      </c>
      <c r="C35" s="206"/>
      <c r="D35" s="61" t="s">
        <v>64</v>
      </c>
      <c r="E35" s="60" t="s">
        <v>60</v>
      </c>
      <c r="F35" s="28">
        <v>3000</v>
      </c>
      <c r="G35" s="28">
        <v>3000</v>
      </c>
      <c r="H35" s="62"/>
      <c r="I35" s="62"/>
      <c r="J35" s="62">
        <v>3000</v>
      </c>
      <c r="K35" s="62"/>
      <c r="L35" s="62"/>
      <c r="M35" s="63"/>
    </row>
    <row r="36" spans="1:19" ht="57" customHeight="1" x14ac:dyDescent="0.25">
      <c r="A36" s="58">
        <v>4</v>
      </c>
      <c r="B36" s="205" t="s">
        <v>65</v>
      </c>
      <c r="C36" s="206"/>
      <c r="D36" s="61" t="s">
        <v>66</v>
      </c>
      <c r="E36" s="60" t="s">
        <v>60</v>
      </c>
      <c r="F36" s="64">
        <v>68000</v>
      </c>
      <c r="G36" s="64">
        <v>68000</v>
      </c>
      <c r="H36" s="62">
        <v>49000</v>
      </c>
      <c r="I36" s="62">
        <v>3000</v>
      </c>
      <c r="J36" s="62">
        <v>16000</v>
      </c>
      <c r="K36" s="62"/>
      <c r="L36" s="62"/>
      <c r="M36" s="63"/>
    </row>
    <row r="37" spans="1:19" ht="57" customHeight="1" x14ac:dyDescent="0.25">
      <c r="A37" s="58">
        <v>5</v>
      </c>
      <c r="B37" s="205" t="s">
        <v>67</v>
      </c>
      <c r="C37" s="206"/>
      <c r="D37" s="65" t="s">
        <v>68</v>
      </c>
      <c r="E37" s="60" t="s">
        <v>60</v>
      </c>
      <c r="F37" s="64">
        <v>300000</v>
      </c>
      <c r="G37" s="64">
        <v>300000</v>
      </c>
      <c r="H37" s="62">
        <v>27916</v>
      </c>
      <c r="I37" s="62">
        <v>2450</v>
      </c>
      <c r="J37" s="62">
        <v>269634</v>
      </c>
      <c r="K37" s="62"/>
      <c r="L37" s="62"/>
      <c r="M37" s="63"/>
    </row>
    <row r="38" spans="1:19" ht="57" customHeight="1" x14ac:dyDescent="0.25">
      <c r="A38" s="58">
        <v>6</v>
      </c>
      <c r="B38" s="205" t="s">
        <v>69</v>
      </c>
      <c r="C38" s="206"/>
      <c r="D38" s="65" t="s">
        <v>70</v>
      </c>
      <c r="E38" s="60" t="s">
        <v>60</v>
      </c>
      <c r="F38" s="64">
        <v>91000</v>
      </c>
      <c r="G38" s="64">
        <v>91000</v>
      </c>
      <c r="H38" s="62"/>
      <c r="I38" s="62"/>
      <c r="J38" s="62">
        <v>91000</v>
      </c>
      <c r="K38" s="62"/>
      <c r="L38" s="62"/>
      <c r="M38" s="63"/>
    </row>
    <row r="39" spans="1:19" ht="57" customHeight="1" x14ac:dyDescent="0.25">
      <c r="A39" s="58">
        <v>7</v>
      </c>
      <c r="B39" s="205" t="s">
        <v>71</v>
      </c>
      <c r="C39" s="206"/>
      <c r="D39" s="65" t="s">
        <v>72</v>
      </c>
      <c r="E39" s="60" t="s">
        <v>60</v>
      </c>
      <c r="F39" s="64">
        <v>30000</v>
      </c>
      <c r="G39" s="64">
        <v>30000</v>
      </c>
      <c r="H39" s="62">
        <v>29350</v>
      </c>
      <c r="I39" s="62">
        <v>650</v>
      </c>
      <c r="J39" s="62"/>
      <c r="K39" s="62"/>
      <c r="L39" s="62"/>
      <c r="M39" s="63"/>
    </row>
    <row r="40" spans="1:19" ht="57" customHeight="1" x14ac:dyDescent="0.25">
      <c r="A40" s="14">
        <v>8</v>
      </c>
      <c r="B40" s="205" t="s">
        <v>73</v>
      </c>
      <c r="C40" s="206"/>
      <c r="D40" s="65" t="s">
        <v>74</v>
      </c>
      <c r="E40" s="60" t="s">
        <v>60</v>
      </c>
      <c r="F40" s="64">
        <v>5500</v>
      </c>
      <c r="G40" s="64">
        <v>5500</v>
      </c>
      <c r="H40" s="62"/>
      <c r="I40" s="62"/>
      <c r="J40" s="62"/>
      <c r="K40" s="62"/>
      <c r="L40" s="62"/>
      <c r="M40" s="63">
        <v>5500</v>
      </c>
      <c r="S40" s="20"/>
    </row>
    <row r="41" spans="1:19" ht="27.75" customHeight="1" x14ac:dyDescent="0.25">
      <c r="A41" s="66"/>
      <c r="E41" s="39" t="s">
        <v>55</v>
      </c>
      <c r="F41" s="67">
        <f>SUM(F33:F40)</f>
        <v>520000</v>
      </c>
      <c r="G41" s="67">
        <f t="shared" ref="G41:M41" si="1">SUM(G33:G40)</f>
        <v>520000</v>
      </c>
      <c r="H41" s="67">
        <f t="shared" si="1"/>
        <v>128366</v>
      </c>
      <c r="I41" s="67">
        <f t="shared" si="1"/>
        <v>6500</v>
      </c>
      <c r="J41" s="67">
        <f t="shared" si="1"/>
        <v>379634</v>
      </c>
      <c r="K41" s="67">
        <f t="shared" si="1"/>
        <v>0</v>
      </c>
      <c r="L41" s="67">
        <f t="shared" si="1"/>
        <v>0</v>
      </c>
      <c r="M41" s="68">
        <f t="shared" si="1"/>
        <v>5500</v>
      </c>
      <c r="N41" s="23"/>
    </row>
    <row r="42" spans="1:19" ht="30.75" customHeight="1" thickBot="1" x14ac:dyDescent="0.3">
      <c r="A42" s="69"/>
      <c r="B42" s="70"/>
      <c r="C42" s="70"/>
      <c r="D42" s="70"/>
      <c r="E42" s="41" t="s">
        <v>56</v>
      </c>
      <c r="F42" s="71" t="s">
        <v>75</v>
      </c>
      <c r="G42" s="71"/>
      <c r="H42" s="71"/>
      <c r="I42" s="71"/>
      <c r="J42" s="71"/>
      <c r="K42" s="71"/>
      <c r="L42" s="71"/>
      <c r="M42" s="72"/>
    </row>
    <row r="43" spans="1:19" ht="22.5" customHeight="1" x14ac:dyDescent="0.25"/>
    <row r="44" spans="1:19" ht="20.25" customHeight="1" x14ac:dyDescent="0.25"/>
    <row r="45" spans="1:19" ht="18" x14ac:dyDescent="0.25">
      <c r="B45" s="209" t="s">
        <v>76</v>
      </c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</row>
    <row r="46" spans="1:19" ht="17.25" customHeight="1" thickBot="1" x14ac:dyDescent="0.3">
      <c r="L46" s="22" t="s">
        <v>2</v>
      </c>
    </row>
    <row r="47" spans="1:19" ht="15.75" customHeight="1" x14ac:dyDescent="0.25">
      <c r="B47" s="212" t="s">
        <v>4</v>
      </c>
      <c r="C47" s="175" t="s">
        <v>5</v>
      </c>
      <c r="D47" s="216" t="s">
        <v>6</v>
      </c>
      <c r="E47" s="219" t="s">
        <v>7</v>
      </c>
      <c r="F47" s="4" t="s">
        <v>8</v>
      </c>
      <c r="G47" s="184" t="s">
        <v>9</v>
      </c>
      <c r="H47" s="187" t="s">
        <v>10</v>
      </c>
      <c r="I47" s="188"/>
      <c r="J47" s="188"/>
      <c r="K47" s="188"/>
      <c r="L47" s="188"/>
      <c r="M47" s="189"/>
      <c r="N47" s="1"/>
    </row>
    <row r="48" spans="1:19" ht="15.75" x14ac:dyDescent="0.25">
      <c r="B48" s="213"/>
      <c r="C48" s="176"/>
      <c r="D48" s="217"/>
      <c r="E48" s="220"/>
      <c r="F48" s="7">
        <v>2167000</v>
      </c>
      <c r="G48" s="185"/>
      <c r="H48" s="190"/>
      <c r="I48" s="191"/>
      <c r="J48" s="191"/>
      <c r="K48" s="191"/>
      <c r="L48" s="191"/>
      <c r="M48" s="192"/>
      <c r="N48" s="1"/>
    </row>
    <row r="49" spans="2:14" ht="15.75" x14ac:dyDescent="0.25">
      <c r="B49" s="214"/>
      <c r="C49" s="215"/>
      <c r="D49" s="218"/>
      <c r="E49" s="220"/>
      <c r="F49" s="47"/>
      <c r="G49" s="185"/>
      <c r="H49" s="73">
        <v>600</v>
      </c>
      <c r="I49" s="74">
        <v>601</v>
      </c>
      <c r="J49" s="75">
        <v>602</v>
      </c>
      <c r="K49" s="75">
        <v>603</v>
      </c>
      <c r="L49" s="75">
        <v>604</v>
      </c>
      <c r="M49" s="76">
        <v>606</v>
      </c>
      <c r="N49" s="1"/>
    </row>
    <row r="50" spans="2:14" ht="40.5" customHeight="1" x14ac:dyDescent="0.25">
      <c r="B50" s="77" t="s">
        <v>11</v>
      </c>
      <c r="C50" s="78">
        <v>13</v>
      </c>
      <c r="D50" s="108" t="s">
        <v>77</v>
      </c>
      <c r="E50" s="109" t="s">
        <v>78</v>
      </c>
      <c r="F50" s="79">
        <v>2166525</v>
      </c>
      <c r="G50" s="79">
        <v>2166525</v>
      </c>
      <c r="H50" s="80"/>
      <c r="I50" s="81"/>
      <c r="J50" s="81"/>
      <c r="K50" s="81"/>
      <c r="L50" s="81"/>
      <c r="M50" s="82">
        <v>2166525</v>
      </c>
      <c r="N50" s="57"/>
    </row>
    <row r="51" spans="2:14" ht="24" customHeight="1" thickBot="1" x14ac:dyDescent="0.3">
      <c r="B51" s="69"/>
      <c r="C51" s="83"/>
      <c r="D51" s="70"/>
      <c r="E51" s="84" t="s">
        <v>56</v>
      </c>
      <c r="F51" s="85">
        <v>475</v>
      </c>
      <c r="G51" s="86"/>
      <c r="H51" s="87"/>
      <c r="I51" s="86"/>
      <c r="J51" s="86"/>
      <c r="K51" s="86"/>
      <c r="L51" s="86"/>
      <c r="M51" s="88"/>
    </row>
    <row r="57" spans="2:14" ht="15.75" x14ac:dyDescent="0.25">
      <c r="D57" s="106"/>
      <c r="E57" s="89"/>
      <c r="F57" s="89"/>
    </row>
    <row r="58" spans="2:14" x14ac:dyDescent="0.25">
      <c r="D58" s="90"/>
      <c r="E58" s="90"/>
      <c r="F58" s="91"/>
    </row>
    <row r="59" spans="2:14" x14ac:dyDescent="0.25">
      <c r="D59" s="90"/>
      <c r="E59" s="90"/>
      <c r="F59" s="92"/>
    </row>
    <row r="60" spans="2:14" x14ac:dyDescent="0.25">
      <c r="D60" s="90"/>
      <c r="E60" s="90"/>
      <c r="F60" s="92"/>
    </row>
    <row r="61" spans="2:14" x14ac:dyDescent="0.25">
      <c r="D61" s="90"/>
      <c r="E61" s="90"/>
      <c r="F61" s="92"/>
    </row>
    <row r="62" spans="2:14" x14ac:dyDescent="0.25">
      <c r="D62" s="90"/>
      <c r="E62" s="90"/>
      <c r="F62" s="92"/>
    </row>
    <row r="63" spans="2:14" x14ac:dyDescent="0.25">
      <c r="D63" s="90"/>
      <c r="E63" s="90"/>
      <c r="F63" s="92"/>
    </row>
    <row r="64" spans="2:14" x14ac:dyDescent="0.25">
      <c r="D64" s="90"/>
      <c r="E64" s="90"/>
      <c r="F64" s="92"/>
    </row>
    <row r="65" spans="4:6" x14ac:dyDescent="0.25">
      <c r="D65" s="90"/>
      <c r="E65" s="90"/>
      <c r="F65" s="92"/>
    </row>
    <row r="66" spans="4:6" x14ac:dyDescent="0.25">
      <c r="D66" s="90"/>
      <c r="E66" s="90"/>
      <c r="F66" s="92"/>
    </row>
    <row r="67" spans="4:6" x14ac:dyDescent="0.25">
      <c r="D67" s="90"/>
      <c r="E67" s="90"/>
      <c r="F67" s="92"/>
    </row>
    <row r="68" spans="4:6" x14ac:dyDescent="0.25">
      <c r="D68" s="90"/>
      <c r="E68" s="91"/>
      <c r="F68" s="92"/>
    </row>
    <row r="69" spans="4:6" x14ac:dyDescent="0.25">
      <c r="D69" s="90"/>
      <c r="E69" s="90"/>
      <c r="F69" s="92"/>
    </row>
    <row r="70" spans="4:6" x14ac:dyDescent="0.25">
      <c r="D70" s="90"/>
      <c r="E70" s="90"/>
      <c r="F70" s="92"/>
    </row>
    <row r="71" spans="4:6" x14ac:dyDescent="0.25">
      <c r="D71" s="211"/>
      <c r="E71" s="211"/>
      <c r="F71" s="92"/>
    </row>
  </sheetData>
  <autoFilter ref="A8:AG25"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38">
    <mergeCell ref="A4:N4"/>
    <mergeCell ref="B45:M45"/>
    <mergeCell ref="A28:M28"/>
    <mergeCell ref="H47:M48"/>
    <mergeCell ref="D71:E71"/>
    <mergeCell ref="B37:C37"/>
    <mergeCell ref="B38:C38"/>
    <mergeCell ref="B39:C39"/>
    <mergeCell ref="B40:C40"/>
    <mergeCell ref="B47:B49"/>
    <mergeCell ref="C47:C49"/>
    <mergeCell ref="D47:D49"/>
    <mergeCell ref="E47:E49"/>
    <mergeCell ref="G47:G49"/>
    <mergeCell ref="H30:M31"/>
    <mergeCell ref="E29:G29"/>
    <mergeCell ref="O31:Q31"/>
    <mergeCell ref="B33:C33"/>
    <mergeCell ref="B34:C34"/>
    <mergeCell ref="B35:C35"/>
    <mergeCell ref="B36:C36"/>
    <mergeCell ref="A30:A32"/>
    <mergeCell ref="B30:C32"/>
    <mergeCell ref="D30:D32"/>
    <mergeCell ref="E30:E32"/>
    <mergeCell ref="G30:G32"/>
    <mergeCell ref="X7:AG8"/>
    <mergeCell ref="A6:A8"/>
    <mergeCell ref="B6:B8"/>
    <mergeCell ref="C6:C8"/>
    <mergeCell ref="D6:D8"/>
    <mergeCell ref="E6:E8"/>
    <mergeCell ref="G6:G8"/>
    <mergeCell ref="H6:N7"/>
    <mergeCell ref="R7:R8"/>
    <mergeCell ref="S7:S8"/>
    <mergeCell ref="T7:T8"/>
    <mergeCell ref="U7:U8"/>
  </mergeCells>
  <printOptions horizontalCentered="1" verticalCentered="1"/>
  <pageMargins left="0.7" right="0.7" top="0.75" bottom="0.75" header="0.3" footer="0.3"/>
  <pageSetup paperSize="9" scale="3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64"/>
  <sheetViews>
    <sheetView zoomScaleNormal="100" workbookViewId="0">
      <selection activeCell="B15" sqref="B15"/>
    </sheetView>
  </sheetViews>
  <sheetFormatPr defaultRowHeight="12.75" x14ac:dyDescent="0.2"/>
  <cols>
    <col min="1" max="1" width="9.140625" style="106"/>
    <col min="2" max="2" width="51" style="106" customWidth="1"/>
    <col min="3" max="3" width="15.42578125" style="106" customWidth="1"/>
    <col min="4" max="4" width="14.85546875" style="106" customWidth="1"/>
    <col min="5" max="5" width="13.7109375" style="106" customWidth="1"/>
    <col min="6" max="6" width="12.42578125" style="106" customWidth="1"/>
    <col min="7" max="8" width="14.85546875" style="106" customWidth="1"/>
    <col min="9" max="16384" width="9.140625" style="106"/>
  </cols>
  <sheetData>
    <row r="1" spans="1:14" s="113" customFormat="1" ht="31.5" customHeight="1" x14ac:dyDescent="0.25">
      <c r="A1" s="110" t="s">
        <v>0</v>
      </c>
      <c r="B1" s="111"/>
      <c r="C1" s="112"/>
      <c r="D1" s="111"/>
      <c r="J1" s="114"/>
      <c r="K1" s="114"/>
      <c r="L1" s="114"/>
      <c r="M1" s="115"/>
      <c r="N1" s="115"/>
    </row>
    <row r="2" spans="1:14" s="113" customFormat="1" ht="22.5" customHeight="1" x14ac:dyDescent="0.25">
      <c r="A2" s="110"/>
      <c r="B2" s="111"/>
      <c r="C2" s="112"/>
      <c r="D2" s="111"/>
      <c r="J2" s="114"/>
      <c r="K2" s="114"/>
      <c r="L2" s="114"/>
      <c r="M2" s="115"/>
      <c r="N2" s="115"/>
    </row>
    <row r="3" spans="1:14" ht="18" x14ac:dyDescent="0.25">
      <c r="A3" s="234" t="s">
        <v>79</v>
      </c>
      <c r="B3" s="235"/>
      <c r="C3" s="235"/>
      <c r="D3" s="235"/>
      <c r="E3" s="235"/>
      <c r="F3" s="235"/>
    </row>
    <row r="5" spans="1:14" ht="17.25" thickBot="1" x14ac:dyDescent="0.35">
      <c r="F5" s="136" t="s">
        <v>2</v>
      </c>
    </row>
    <row r="6" spans="1:14" ht="18" customHeight="1" x14ac:dyDescent="0.2">
      <c r="A6" s="222" t="s">
        <v>80</v>
      </c>
      <c r="B6" s="225" t="s">
        <v>81</v>
      </c>
      <c r="C6" s="137" t="s">
        <v>8</v>
      </c>
      <c r="D6" s="228" t="s">
        <v>82</v>
      </c>
      <c r="E6" s="229"/>
      <c r="F6" s="230"/>
    </row>
    <row r="7" spans="1:14" ht="18" customHeight="1" thickBot="1" x14ac:dyDescent="0.25">
      <c r="A7" s="223"/>
      <c r="B7" s="226"/>
      <c r="C7" s="138">
        <v>11000000</v>
      </c>
      <c r="D7" s="231"/>
      <c r="E7" s="232"/>
      <c r="F7" s="233"/>
    </row>
    <row r="8" spans="1:14" ht="17.25" thickBot="1" x14ac:dyDescent="0.35">
      <c r="A8" s="224"/>
      <c r="B8" s="227"/>
      <c r="C8" s="139" t="s">
        <v>83</v>
      </c>
      <c r="D8" s="140">
        <v>600</v>
      </c>
      <c r="E8" s="140">
        <v>601</v>
      </c>
      <c r="F8" s="141">
        <v>604</v>
      </c>
    </row>
    <row r="9" spans="1:14" ht="16.5" x14ac:dyDescent="0.2">
      <c r="A9" s="167">
        <v>1</v>
      </c>
      <c r="B9" s="116" t="s">
        <v>84</v>
      </c>
      <c r="C9" s="142"/>
      <c r="D9" s="143"/>
      <c r="E9" s="143"/>
      <c r="F9" s="144"/>
    </row>
    <row r="10" spans="1:14" ht="16.5" x14ac:dyDescent="0.2">
      <c r="A10" s="168">
        <v>2</v>
      </c>
      <c r="B10" s="117" t="s">
        <v>85</v>
      </c>
      <c r="C10" s="145">
        <v>5117</v>
      </c>
      <c r="D10" s="146">
        <f>3800+580</f>
        <v>4380</v>
      </c>
      <c r="E10" s="146">
        <f>640+97</f>
        <v>737</v>
      </c>
      <c r="F10" s="147"/>
    </row>
    <row r="11" spans="1:14" ht="16.5" x14ac:dyDescent="0.2">
      <c r="A11" s="168">
        <v>3</v>
      </c>
      <c r="B11" s="117" t="s">
        <v>86</v>
      </c>
      <c r="C11" s="145"/>
      <c r="D11" s="148"/>
      <c r="E11" s="148"/>
      <c r="F11" s="147"/>
    </row>
    <row r="12" spans="1:14" ht="16.5" x14ac:dyDescent="0.2">
      <c r="A12" s="168">
        <v>4</v>
      </c>
      <c r="B12" s="117" t="s">
        <v>87</v>
      </c>
      <c r="C12" s="145">
        <v>220350</v>
      </c>
      <c r="D12" s="146">
        <v>191200</v>
      </c>
      <c r="E12" s="146">
        <v>29150</v>
      </c>
      <c r="F12" s="147"/>
    </row>
    <row r="13" spans="1:14" ht="16.5" x14ac:dyDescent="0.2">
      <c r="A13" s="168">
        <v>5</v>
      </c>
      <c r="B13" s="117" t="s">
        <v>88</v>
      </c>
      <c r="C13" s="145">
        <f>SUM(D13:E13)</f>
        <v>43856</v>
      </c>
      <c r="D13" s="146">
        <v>42410</v>
      </c>
      <c r="E13" s="146">
        <v>1446</v>
      </c>
      <c r="F13" s="147"/>
    </row>
    <row r="14" spans="1:14" ht="16.5" x14ac:dyDescent="0.2">
      <c r="A14" s="168">
        <v>6</v>
      </c>
      <c r="B14" s="117" t="s">
        <v>89</v>
      </c>
      <c r="C14" s="145">
        <v>216144.17499999999</v>
      </c>
      <c r="D14" s="146">
        <v>199889.84299999999</v>
      </c>
      <c r="E14" s="146">
        <v>16254.332</v>
      </c>
      <c r="F14" s="147"/>
    </row>
    <row r="15" spans="1:14" ht="16.5" x14ac:dyDescent="0.2">
      <c r="A15" s="168">
        <v>7</v>
      </c>
      <c r="B15" s="118" t="s">
        <v>90</v>
      </c>
      <c r="C15" s="149">
        <f>D15+E15</f>
        <v>4192907.71</v>
      </c>
      <c r="D15" s="150">
        <v>3669964</v>
      </c>
      <c r="E15" s="150">
        <v>522943.71</v>
      </c>
      <c r="F15" s="147"/>
    </row>
    <row r="16" spans="1:14" ht="16.5" x14ac:dyDescent="0.2">
      <c r="A16" s="168">
        <v>8</v>
      </c>
      <c r="B16" s="118" t="s">
        <v>91</v>
      </c>
      <c r="C16" s="149">
        <f>SUM(D16:E16)</f>
        <v>318761.99099999998</v>
      </c>
      <c r="D16" s="150">
        <f>260325.523+18892.26+4853.871</f>
        <v>284071.65399999998</v>
      </c>
      <c r="E16" s="150">
        <f>34544.087+146.25</f>
        <v>34690.337</v>
      </c>
      <c r="F16" s="147"/>
    </row>
    <row r="17" spans="1:6" ht="16.5" x14ac:dyDescent="0.2">
      <c r="A17" s="168">
        <v>9</v>
      </c>
      <c r="B17" s="117" t="s">
        <v>92</v>
      </c>
      <c r="C17" s="145">
        <f>1800000+434801</f>
        <v>2234801</v>
      </c>
      <c r="D17" s="146">
        <v>482690</v>
      </c>
      <c r="E17" s="146">
        <v>73310</v>
      </c>
      <c r="F17" s="147">
        <f>1244000+434801</f>
        <v>1678801</v>
      </c>
    </row>
    <row r="18" spans="1:6" ht="16.5" x14ac:dyDescent="0.2">
      <c r="A18" s="168">
        <v>10</v>
      </c>
      <c r="B18" s="117" t="s">
        <v>93</v>
      </c>
      <c r="C18" s="145">
        <v>201600</v>
      </c>
      <c r="D18" s="146">
        <v>173750</v>
      </c>
      <c r="E18" s="146">
        <v>27850</v>
      </c>
      <c r="F18" s="147"/>
    </row>
    <row r="19" spans="1:6" ht="16.5" x14ac:dyDescent="0.2">
      <c r="A19" s="168">
        <v>11</v>
      </c>
      <c r="B19" s="117" t="s">
        <v>94</v>
      </c>
      <c r="C19" s="151"/>
      <c r="D19" s="152"/>
      <c r="E19" s="152"/>
      <c r="F19" s="147"/>
    </row>
    <row r="20" spans="1:6" ht="16.5" x14ac:dyDescent="0.2">
      <c r="A20" s="168">
        <v>12</v>
      </c>
      <c r="B20" s="117" t="s">
        <v>95</v>
      </c>
      <c r="C20" s="145">
        <f>SUM(D20:E20)</f>
        <v>1163733</v>
      </c>
      <c r="D20" s="146">
        <f>33888+939497</f>
        <v>973385</v>
      </c>
      <c r="E20" s="146">
        <f>32688+157660</f>
        <v>190348</v>
      </c>
      <c r="F20" s="147"/>
    </row>
    <row r="21" spans="1:6" ht="16.5" x14ac:dyDescent="0.2">
      <c r="A21" s="168">
        <v>13</v>
      </c>
      <c r="B21" s="117" t="s">
        <v>96</v>
      </c>
      <c r="C21" s="145">
        <v>113000</v>
      </c>
      <c r="D21" s="146">
        <v>96540</v>
      </c>
      <c r="E21" s="146">
        <v>16460</v>
      </c>
      <c r="F21" s="147"/>
    </row>
    <row r="22" spans="1:6" ht="16.5" x14ac:dyDescent="0.2">
      <c r="A22" s="168">
        <v>14</v>
      </c>
      <c r="B22" s="118" t="s">
        <v>33</v>
      </c>
      <c r="C22" s="145">
        <v>318750</v>
      </c>
      <c r="D22" s="146">
        <v>272500</v>
      </c>
      <c r="E22" s="146">
        <v>46250</v>
      </c>
      <c r="F22" s="147"/>
    </row>
    <row r="23" spans="1:6" ht="16.5" x14ac:dyDescent="0.2">
      <c r="A23" s="168">
        <v>15</v>
      </c>
      <c r="B23" s="117" t="s">
        <v>97</v>
      </c>
      <c r="C23" s="145">
        <v>5300</v>
      </c>
      <c r="D23" s="146">
        <v>3800</v>
      </c>
      <c r="E23" s="146">
        <v>1500</v>
      </c>
      <c r="F23" s="147"/>
    </row>
    <row r="24" spans="1:6" ht="16.5" x14ac:dyDescent="0.2">
      <c r="A24" s="168">
        <v>16</v>
      </c>
      <c r="B24" s="119" t="s">
        <v>98</v>
      </c>
      <c r="C24" s="145"/>
      <c r="D24" s="148"/>
      <c r="E24" s="148"/>
      <c r="F24" s="147"/>
    </row>
    <row r="25" spans="1:6" ht="16.5" x14ac:dyDescent="0.2">
      <c r="A25" s="168">
        <v>17</v>
      </c>
      <c r="B25" s="120" t="s">
        <v>99</v>
      </c>
      <c r="C25" s="145"/>
      <c r="D25" s="148"/>
      <c r="E25" s="148"/>
      <c r="F25" s="147"/>
    </row>
    <row r="26" spans="1:6" ht="16.5" x14ac:dyDescent="0.2">
      <c r="A26" s="168">
        <v>18</v>
      </c>
      <c r="B26" s="119" t="s">
        <v>100</v>
      </c>
      <c r="C26" s="145">
        <v>10400</v>
      </c>
      <c r="D26" s="146">
        <v>8750</v>
      </c>
      <c r="E26" s="146">
        <v>1650</v>
      </c>
      <c r="F26" s="147"/>
    </row>
    <row r="27" spans="1:6" ht="16.5" x14ac:dyDescent="0.2">
      <c r="A27" s="168">
        <v>19</v>
      </c>
      <c r="B27" s="119" t="s">
        <v>101</v>
      </c>
      <c r="C27" s="149"/>
      <c r="D27" s="153"/>
      <c r="E27" s="153"/>
      <c r="F27" s="154"/>
    </row>
    <row r="28" spans="1:6" ht="16.5" x14ac:dyDescent="0.2">
      <c r="A28" s="168">
        <v>20</v>
      </c>
      <c r="B28" s="121" t="s">
        <v>102</v>
      </c>
      <c r="C28" s="145"/>
      <c r="D28" s="148"/>
      <c r="E28" s="148"/>
      <c r="F28" s="147"/>
    </row>
    <row r="29" spans="1:6" ht="16.5" x14ac:dyDescent="0.2">
      <c r="A29" s="168">
        <v>21</v>
      </c>
      <c r="B29" s="121" t="s">
        <v>103</v>
      </c>
      <c r="C29" s="145">
        <v>35000</v>
      </c>
      <c r="D29" s="146">
        <v>33500</v>
      </c>
      <c r="E29" s="146">
        <v>1500</v>
      </c>
      <c r="F29" s="147"/>
    </row>
    <row r="30" spans="1:6" ht="16.5" x14ac:dyDescent="0.2">
      <c r="A30" s="168">
        <v>22</v>
      </c>
      <c r="B30" s="120" t="s">
        <v>104</v>
      </c>
      <c r="C30" s="145">
        <v>8100</v>
      </c>
      <c r="D30" s="146">
        <v>7700</v>
      </c>
      <c r="E30" s="146">
        <v>400</v>
      </c>
      <c r="F30" s="147"/>
    </row>
    <row r="31" spans="1:6" ht="16.5" x14ac:dyDescent="0.2">
      <c r="A31" s="168">
        <v>23</v>
      </c>
      <c r="B31" s="119" t="s">
        <v>105</v>
      </c>
      <c r="C31" s="145"/>
      <c r="D31" s="148"/>
      <c r="E31" s="148"/>
      <c r="F31" s="147"/>
    </row>
    <row r="32" spans="1:6" ht="16.5" x14ac:dyDescent="0.2">
      <c r="A32" s="168">
        <v>24</v>
      </c>
      <c r="B32" s="122" t="s">
        <v>106</v>
      </c>
      <c r="C32" s="145"/>
      <c r="D32" s="148"/>
      <c r="E32" s="148"/>
      <c r="F32" s="147"/>
    </row>
    <row r="33" spans="1:6" ht="16.5" x14ac:dyDescent="0.2">
      <c r="A33" s="168">
        <v>25</v>
      </c>
      <c r="B33" s="119" t="s">
        <v>107</v>
      </c>
      <c r="C33" s="145"/>
      <c r="D33" s="148"/>
      <c r="E33" s="148"/>
      <c r="F33" s="147"/>
    </row>
    <row r="34" spans="1:6" ht="16.5" x14ac:dyDescent="0.3">
      <c r="A34" s="168">
        <v>26</v>
      </c>
      <c r="B34" s="123" t="s">
        <v>108</v>
      </c>
      <c r="C34" s="145">
        <v>1186</v>
      </c>
      <c r="D34" s="146">
        <v>1016</v>
      </c>
      <c r="E34" s="146">
        <v>170</v>
      </c>
      <c r="F34" s="147"/>
    </row>
    <row r="35" spans="1:6" ht="16.5" x14ac:dyDescent="0.2">
      <c r="A35" s="168">
        <v>27</v>
      </c>
      <c r="B35" s="121" t="s">
        <v>109</v>
      </c>
      <c r="C35" s="145"/>
      <c r="D35" s="148"/>
      <c r="E35" s="148"/>
      <c r="F35" s="147"/>
    </row>
    <row r="36" spans="1:6" ht="16.5" x14ac:dyDescent="0.2">
      <c r="A36" s="168">
        <v>28</v>
      </c>
      <c r="B36" s="121" t="s">
        <v>110</v>
      </c>
      <c r="C36" s="145">
        <v>1500</v>
      </c>
      <c r="D36" s="146">
        <v>1400</v>
      </c>
      <c r="E36" s="146">
        <v>100</v>
      </c>
      <c r="F36" s="155"/>
    </row>
    <row r="37" spans="1:6" ht="16.5" x14ac:dyDescent="0.2">
      <c r="A37" s="168">
        <v>29</v>
      </c>
      <c r="B37" s="121" t="s">
        <v>111</v>
      </c>
      <c r="C37" s="145">
        <v>1800</v>
      </c>
      <c r="D37" s="146">
        <v>1600</v>
      </c>
      <c r="E37" s="146">
        <v>200</v>
      </c>
      <c r="F37" s="147"/>
    </row>
    <row r="38" spans="1:6" ht="16.5" x14ac:dyDescent="0.2">
      <c r="A38" s="168">
        <v>30</v>
      </c>
      <c r="B38" s="121" t="s">
        <v>112</v>
      </c>
      <c r="C38" s="145">
        <v>1500</v>
      </c>
      <c r="D38" s="146">
        <v>1300</v>
      </c>
      <c r="E38" s="146">
        <v>200</v>
      </c>
      <c r="F38" s="147"/>
    </row>
    <row r="39" spans="1:6" ht="16.5" x14ac:dyDescent="0.2">
      <c r="A39" s="168">
        <v>31</v>
      </c>
      <c r="B39" s="121" t="s">
        <v>113</v>
      </c>
      <c r="C39" s="145">
        <v>2700</v>
      </c>
      <c r="D39" s="146">
        <v>2500</v>
      </c>
      <c r="E39" s="146">
        <v>200</v>
      </c>
      <c r="F39" s="147"/>
    </row>
    <row r="40" spans="1:6" ht="16.5" x14ac:dyDescent="0.2">
      <c r="A40" s="168">
        <v>32</v>
      </c>
      <c r="B40" s="121" t="s">
        <v>114</v>
      </c>
      <c r="C40" s="145"/>
      <c r="D40" s="148"/>
      <c r="E40" s="148"/>
      <c r="F40" s="147"/>
    </row>
    <row r="41" spans="1:6" ht="16.5" x14ac:dyDescent="0.2">
      <c r="A41" s="168">
        <v>33</v>
      </c>
      <c r="B41" s="121" t="s">
        <v>24</v>
      </c>
      <c r="C41" s="145">
        <v>5200</v>
      </c>
      <c r="D41" s="146">
        <v>4725</v>
      </c>
      <c r="E41" s="146">
        <v>475</v>
      </c>
      <c r="F41" s="147"/>
    </row>
    <row r="42" spans="1:6" ht="16.5" x14ac:dyDescent="0.2">
      <c r="A42" s="168">
        <v>34</v>
      </c>
      <c r="B42" s="121" t="s">
        <v>115</v>
      </c>
      <c r="C42" s="145"/>
      <c r="D42" s="148"/>
      <c r="E42" s="148"/>
      <c r="F42" s="147"/>
    </row>
    <row r="43" spans="1:6" ht="16.5" x14ac:dyDescent="0.2">
      <c r="A43" s="168">
        <v>35</v>
      </c>
      <c r="B43" s="119" t="s">
        <v>116</v>
      </c>
      <c r="C43" s="149"/>
      <c r="D43" s="153"/>
      <c r="E43" s="153"/>
      <c r="F43" s="154"/>
    </row>
    <row r="44" spans="1:6" ht="16.5" x14ac:dyDescent="0.2">
      <c r="A44" s="168">
        <v>36</v>
      </c>
      <c r="B44" s="121" t="s">
        <v>117</v>
      </c>
      <c r="C44" s="145">
        <v>66.8</v>
      </c>
      <c r="D44" s="146">
        <v>56.3</v>
      </c>
      <c r="E44" s="146">
        <v>10.5</v>
      </c>
      <c r="F44" s="147"/>
    </row>
    <row r="45" spans="1:6" ht="16.5" x14ac:dyDescent="0.2">
      <c r="A45" s="168">
        <v>37</v>
      </c>
      <c r="B45" s="121" t="s">
        <v>118</v>
      </c>
      <c r="C45" s="145">
        <v>250</v>
      </c>
      <c r="D45" s="146">
        <v>250</v>
      </c>
      <c r="E45" s="148"/>
      <c r="F45" s="147"/>
    </row>
    <row r="46" spans="1:6" ht="16.5" x14ac:dyDescent="0.2">
      <c r="A46" s="169">
        <v>38</v>
      </c>
      <c r="B46" s="124" t="s">
        <v>119</v>
      </c>
      <c r="C46" s="145"/>
      <c r="D46" s="146"/>
      <c r="E46" s="148"/>
      <c r="F46" s="147"/>
    </row>
    <row r="47" spans="1:6" ht="16.5" x14ac:dyDescent="0.2">
      <c r="A47" s="168">
        <v>39</v>
      </c>
      <c r="B47" s="121" t="s">
        <v>120</v>
      </c>
      <c r="C47" s="145"/>
      <c r="D47" s="146"/>
      <c r="E47" s="148"/>
      <c r="F47" s="147"/>
    </row>
    <row r="48" spans="1:6" ht="17.25" customHeight="1" x14ac:dyDescent="0.2">
      <c r="A48" s="168">
        <v>40</v>
      </c>
      <c r="B48" s="124" t="s">
        <v>121</v>
      </c>
      <c r="C48" s="145">
        <v>1100</v>
      </c>
      <c r="D48" s="146">
        <v>1100</v>
      </c>
      <c r="E48" s="148"/>
      <c r="F48" s="147"/>
    </row>
    <row r="49" spans="1:6" ht="16.5" x14ac:dyDescent="0.2">
      <c r="A49" s="168">
        <v>41</v>
      </c>
      <c r="B49" s="121" t="s">
        <v>122</v>
      </c>
      <c r="C49" s="145"/>
      <c r="D49" s="148"/>
      <c r="E49" s="148"/>
      <c r="F49" s="147"/>
    </row>
    <row r="50" spans="1:6" ht="16.5" x14ac:dyDescent="0.2">
      <c r="A50" s="168">
        <v>42</v>
      </c>
      <c r="B50" s="122" t="s">
        <v>123</v>
      </c>
      <c r="C50" s="156"/>
      <c r="D50" s="157"/>
      <c r="E50" s="157"/>
      <c r="F50" s="158"/>
    </row>
    <row r="51" spans="1:6" ht="16.5" x14ac:dyDescent="0.2">
      <c r="A51" s="168">
        <v>43</v>
      </c>
      <c r="B51" s="125" t="s">
        <v>124</v>
      </c>
      <c r="C51" s="145">
        <v>8658.9</v>
      </c>
      <c r="D51" s="146">
        <v>7320.6</v>
      </c>
      <c r="E51" s="146">
        <v>1338.3</v>
      </c>
      <c r="F51" s="147">
        <f>F85</f>
        <v>0</v>
      </c>
    </row>
    <row r="52" spans="1:6" ht="18" customHeight="1" thickBot="1" x14ac:dyDescent="0.25">
      <c r="A52" s="170">
        <v>44</v>
      </c>
      <c r="B52" s="126" t="s">
        <v>125</v>
      </c>
      <c r="C52" s="159">
        <v>1425472</v>
      </c>
      <c r="D52" s="160"/>
      <c r="E52" s="160"/>
      <c r="F52" s="161">
        <v>1425472</v>
      </c>
    </row>
    <row r="53" spans="1:6" ht="15.75" customHeight="1" thickBot="1" x14ac:dyDescent="0.25">
      <c r="A53" s="127"/>
      <c r="B53" s="128" t="s">
        <v>126</v>
      </c>
      <c r="C53" s="162">
        <f>SUM(C9:C52)</f>
        <v>10537254.576000001</v>
      </c>
      <c r="D53" s="162">
        <f>SUM(D9:D52)</f>
        <v>6465798.3969999989</v>
      </c>
      <c r="E53" s="162">
        <f>SUM(E9:E52)</f>
        <v>967183.179</v>
      </c>
      <c r="F53" s="163">
        <f>SUM(F9:F52)</f>
        <v>3104273</v>
      </c>
    </row>
    <row r="54" spans="1:6" ht="15.75" customHeight="1" thickBot="1" x14ac:dyDescent="0.25">
      <c r="A54" s="129"/>
      <c r="B54" s="130" t="s">
        <v>127</v>
      </c>
      <c r="C54" s="164">
        <f>C7-C53</f>
        <v>462745.42399999872</v>
      </c>
      <c r="D54" s="165"/>
      <c r="E54" s="165"/>
      <c r="F54" s="166"/>
    </row>
    <row r="55" spans="1:6" ht="18" customHeight="1" x14ac:dyDescent="0.2">
      <c r="C55" s="131"/>
      <c r="D55" s="132"/>
      <c r="E55" s="132"/>
      <c r="F55" s="131"/>
    </row>
    <row r="56" spans="1:6" ht="18" customHeight="1" x14ac:dyDescent="0.2">
      <c r="C56" s="131"/>
      <c r="D56" s="132"/>
      <c r="E56" s="132"/>
      <c r="F56" s="131"/>
    </row>
    <row r="57" spans="1:6" ht="18" customHeight="1" x14ac:dyDescent="0.2">
      <c r="C57" s="131"/>
      <c r="D57" s="132"/>
      <c r="E57" s="132"/>
      <c r="F57" s="131"/>
    </row>
    <row r="58" spans="1:6" ht="18" customHeight="1" x14ac:dyDescent="0.2"/>
    <row r="59" spans="1:6" x14ac:dyDescent="0.2">
      <c r="C59" s="133"/>
      <c r="D59" s="133"/>
      <c r="E59" s="133"/>
      <c r="F59" s="133"/>
    </row>
    <row r="60" spans="1:6" ht="21.75" customHeight="1" x14ac:dyDescent="0.2"/>
    <row r="63" spans="1:6" x14ac:dyDescent="0.2">
      <c r="C63" s="134"/>
      <c r="D63" s="135"/>
    </row>
    <row r="64" spans="1:6" ht="16.5" customHeight="1" x14ac:dyDescent="0.2">
      <c r="C64" s="135"/>
    </row>
  </sheetData>
  <mergeCells count="4">
    <mergeCell ref="A6:A8"/>
    <mergeCell ref="B6:B8"/>
    <mergeCell ref="D6:F7"/>
    <mergeCell ref="A3:F3"/>
  </mergeCells>
  <printOptions horizontalCentered="1" verticalCentered="1"/>
  <pageMargins left="0" right="0" top="0" bottom="0" header="0" footer="0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 Fondi Rezerve me VKM  </vt:lpstr>
      <vt:lpstr>Rritja pagave ministr</vt:lpstr>
      <vt:lpstr>' Fondi Rezerve me VKM  '!Print_Area</vt:lpstr>
      <vt:lpstr>'Rritja pagave ministr'!Print_Area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Shpresa Karanxha</dc:creator>
  <cp:keywords/>
  <dc:description/>
  <cp:lastModifiedBy>Rezarta Nina</cp:lastModifiedBy>
  <cp:revision/>
  <dcterms:created xsi:type="dcterms:W3CDTF">2025-03-11T13:44:59Z</dcterms:created>
  <dcterms:modified xsi:type="dcterms:W3CDTF">2025-07-07T09:08:58Z</dcterms:modified>
  <cp:category/>
  <cp:contentStatus/>
</cp:coreProperties>
</file>